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'!$A:$A,'2014 год '!$5:$6</definedName>
    <definedName name="_xlnm.Print_Area" localSheetId="1">'2014 год '!$A$1:$AF$99</definedName>
  </definedNames>
  <calcPr fullCalcOnLoad="1"/>
</workbook>
</file>

<file path=xl/sharedStrings.xml><?xml version="1.0" encoding="utf-8"?>
<sst xmlns="http://schemas.openxmlformats.org/spreadsheetml/2006/main" count="158" uniqueCount="70">
  <si>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</si>
  <si>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</si>
  <si>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</si>
  <si>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</si>
  <si>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</si>
  <si>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</si>
  <si>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</si>
  <si>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</si>
  <si>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</si>
  <si>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</si>
  <si>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</si>
  <si>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</si>
  <si>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</si>
  <si>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</si>
  <si>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</si>
  <si>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</si>
  <si>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</si>
  <si>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</si>
  <si>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</si>
  <si>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</si>
  <si>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</si>
  <si>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</si>
  <si>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</si>
  <si>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</si>
  <si>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</si>
  <si>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</si>
  <si>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</si>
  <si>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</si>
  <si>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</si>
  <si>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</si>
  <si>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</si>
  <si>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</si>
  <si>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Муниципальная программа "Доступная среда города Когалыма на 2014-2016 годы"</t>
  </si>
  <si>
    <t>Задача 3. "Обеспечение доступности приоритетных услуг в сфере образования, культуры, спорта для инвалидов и других маломобильных групп населения"</t>
  </si>
  <si>
    <t>Обустройство пешеходных дорожек и тротуаров</t>
  </si>
  <si>
    <t>Приобретение лестничных подъемников для перемещения инвалидов в учреждения социальной инфраструктуры города Когалыма</t>
  </si>
  <si>
    <t>Обеспечение беспрепятственного доступа маломобильных групп населения к объектам, находящимся в муниципальной собственности, из них:</t>
  </si>
  <si>
    <t>Здание МБУ «Централизованная библиотечная система»:</t>
  </si>
  <si>
    <t>Здание МАУ «КДК «Метро»:</t>
  </si>
  <si>
    <t>Здание МАУ «КДК «Янтарь»:</t>
  </si>
  <si>
    <t>Здание МБУ «Музейно-выставочный центр»:</t>
  </si>
  <si>
    <t>Прокат титрированных фильмов для слабослышащих людей</t>
  </si>
  <si>
    <t>Формирование библиотечного фонда с учетом образовательных потребностей и культурных запросов инвалидов</t>
  </si>
  <si>
    <t>Организация и проведение мероприятий для людей с ограниченными возможностями здоровья: «Город равных возможностей», Рождественские встречи</t>
  </si>
  <si>
    <t>Обеспечение подготовки и участия лиц с ограниченными возможностями в спортивных мероприятиях городского и окружного уровня</t>
  </si>
  <si>
    <t>Организация и проведение городской  Спартакиады среди лиц с ограниченными возможностями здоровья</t>
  </si>
  <si>
    <t>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родителей, имеющих детей-инвалидов, обучающихся по дистанционной форме</t>
  </si>
  <si>
    <t>Итого по программе, в том числе:</t>
  </si>
  <si>
    <t>ОТДЕЛ КООРДИНАЦИИ ОБЩЕСТВЕННЫХ СВЯЗЕЙ</t>
  </si>
  <si>
    <t>"Доступная среда города Когалыма на 2014-2016 годы"                        на 2014 год</t>
  </si>
  <si>
    <t>Профинансировано на отчетную дату</t>
  </si>
  <si>
    <t>Меропиятия:</t>
  </si>
  <si>
    <t>тел.: 93-612</t>
  </si>
  <si>
    <t>2014 год</t>
  </si>
  <si>
    <t>Задача  2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</si>
  <si>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Обеспечение беспрепятственного доступа к местам общего пользования жилых домов, в которых проживают инвалиды</t>
  </si>
  <si>
    <t xml:space="preserve">Ответственный за составление сетевого графика:  А.А. Смирнова </t>
  </si>
  <si>
    <t>В феврале приобретена 1 фильмокопия на сумму 50,00 тыс.руб. Исполнение - 100%.       В марте приобретена 1 фильмокопия на сумму 50,00 тыс.руб. Исполнение - 100%. В апреле приобретена 1 фильмокопия на сумму 50,00 тыс.руб. Исполнение - 100%.</t>
  </si>
  <si>
    <t xml:space="preserve"> В апреле на сумму 100,00 тыс. руб. приобретены аудиокниги для слепых и диски с субтитрами для глухих в количестве 383 единиц. Исполнение - 100%.</t>
  </si>
  <si>
    <t xml:space="preserve"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 . В феврале приобретены: сувенирная продукция, мягкий спортивный инвентарь на сумму 66,30 тыс.руб    (в феврале произведена предоплата - 21,40 тыс. руб., в соответствии с условиями договора после поступления товара в апреле произведена оплата оставшейся суммы 44,90 тыс. руб.  Исполнение - 100%.         </t>
  </si>
  <si>
    <t xml:space="preserve">Обучение  педагогов общеобразовательных организаций на курсах повышения квалификации. Исполнение - 100%. </t>
  </si>
  <si>
    <t xml:space="preserve"> </t>
  </si>
  <si>
    <t>Заключен договор на выполненение работ по обеспечению беспрепятственного доступа маломобильных групп населения к зданию МАУ «КДК «Янтарь»</t>
  </si>
  <si>
    <t>В соответствии с полученными данными от ответственного соисполнителя программного мероприятия, внесена корректирвка по исполнению бюджетных средств за февраль. Согласно Положения о проведении Параспартакиады Ханты-Мансийского автономного округа – Югры в 2014 году расходы по организации и проведению соревнований (оплата, работы судейской коллегии и медперсонала, проживание, питание, транспортные и канцелярские расходы, награждение) несет Бюджетное учреждение автономного округа «Центр спорта инвалидов». Оплата суточных в пути и страхование участников соревнований производится за счет командирующей организации. Высвободившуюся сумму планируется израсходовать на иные мероприятия в рамках данного пункта программы. В феврале и мае организован выезд спорсменов из числа инвалидов в зачет Параспартакиады ХМАО-Югры . Исполнение на отчетную дату - 30,14%. Исполнение к текщему году - 24,98%.</t>
  </si>
  <si>
    <t xml:space="preserve">В феврале приобретены основные средства (поручень, сушилка, звонок, покрытие и др.) в туалетную комнату на сумму 43,20 тыс.руб.                     Исполнение за февраль - 100%.            В марте произведен монтаж оборудования для туалетной комнаты.                          Исполнение за март - 100%.          Исполнение за год - 100%. </t>
  </si>
  <si>
    <t>Муниципальный контракт заключен 02.06.2014 на сумму 156,39 тыс. руб. Раблты выполнены и оплачены в полном объеме.                              Исполнение - 100%.</t>
  </si>
  <si>
    <t>Заключен договор на выполненение работ по обеспечению беспрепятственного доступа маломобильных групп населения к зданию МАУ «КДК «Метро».                         Исполнение - 100%.</t>
  </si>
  <si>
    <t xml:space="preserve">Приобретение лестничных подъемников (ступенькоходов) в  МБОУ «СОШ №3» и в МБОУ «СОШ №5». </t>
  </si>
  <si>
    <t>Начальник отдела координации общественных связей________________А.А. Анищенко</t>
  </si>
  <si>
    <t>По результатам электронного аукциона, объявленного 26.06.2014, 31.07.2014 заключен муниципальный контраткт с ООО "ЭДМОН"на выполнение работ по обустройству пешеходных дорожек и тротуаров на сумму 1 363 349,00 руб. Оплата выполненных работ будет осуществлена в сентябре 2014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</si>
</sst>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horizontal="justify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173" fontId="18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6384" width="9.140625" style="12" customWidth="1"/>
  </cols>
  <sheetData>
    <row r="1" spans="1:2" ht="18.75">
      <c r="A1" s="49"/>
      <c r="B1" s="49"/>
    </row>
    <row r="10" spans="1:9" ht="23.25">
      <c r="A10" s="50" t="s">
        <v>48</v>
      </c>
      <c r="B10" s="50"/>
      <c r="C10" s="50"/>
      <c r="D10" s="50"/>
      <c r="E10" s="50"/>
      <c r="F10" s="50"/>
      <c r="G10" s="50"/>
      <c r="H10" s="50"/>
      <c r="I10" s="50"/>
    </row>
    <row r="11" spans="1:9" ht="23.25">
      <c r="A11" s="50" t="s">
        <v>27</v>
      </c>
      <c r="B11" s="50"/>
      <c r="C11" s="50"/>
      <c r="D11" s="50"/>
      <c r="E11" s="50"/>
      <c r="F11" s="50"/>
      <c r="G11" s="50"/>
      <c r="H11" s="50"/>
      <c r="I11" s="50"/>
    </row>
    <row r="13" spans="1:9" ht="27" customHeight="1">
      <c r="A13" s="51" t="s">
        <v>28</v>
      </c>
      <c r="B13" s="51"/>
      <c r="C13" s="51"/>
      <c r="D13" s="51"/>
      <c r="E13" s="51"/>
      <c r="F13" s="51"/>
      <c r="G13" s="51"/>
      <c r="H13" s="51"/>
      <c r="I13" s="51"/>
    </row>
    <row r="14" spans="1:9" ht="27" customHeight="1">
      <c r="A14" s="51" t="s">
        <v>29</v>
      </c>
      <c r="B14" s="51"/>
      <c r="C14" s="51"/>
      <c r="D14" s="51"/>
      <c r="E14" s="51"/>
      <c r="F14" s="51"/>
      <c r="G14" s="51"/>
      <c r="H14" s="51"/>
      <c r="I14" s="51"/>
    </row>
    <row r="15" spans="1:9" ht="45.75" customHeight="1">
      <c r="A15" s="52" t="s">
        <v>49</v>
      </c>
      <c r="B15" s="52"/>
      <c r="C15" s="52"/>
      <c r="D15" s="52"/>
      <c r="E15" s="52"/>
      <c r="F15" s="52"/>
      <c r="G15" s="52"/>
      <c r="H15" s="52"/>
      <c r="I15" s="52"/>
    </row>
    <row r="46" spans="1:9" ht="16.5">
      <c r="A46" s="48" t="s">
        <v>30</v>
      </c>
      <c r="B46" s="48"/>
      <c r="C46" s="48"/>
      <c r="D46" s="48"/>
      <c r="E46" s="48"/>
      <c r="F46" s="48"/>
      <c r="G46" s="48"/>
      <c r="H46" s="48"/>
      <c r="I46" s="48"/>
    </row>
    <row r="47" spans="1:9" ht="16.5">
      <c r="A47" s="48" t="s">
        <v>53</v>
      </c>
      <c r="B47" s="48"/>
      <c r="C47" s="48"/>
      <c r="D47" s="48"/>
      <c r="E47" s="48"/>
      <c r="F47" s="48"/>
      <c r="G47" s="48"/>
      <c r="H47" s="48"/>
      <c r="I47" s="4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3"/>
  <sheetViews>
    <sheetView showGridLines="0" tabSelected="1" zoomScale="75" zoomScaleNormal="75" zoomScaleSheetLayoutView="75" zoomScalePageLayoutView="0" workbookViewId="0" topLeftCell="A1">
      <pane xSplit="2" ySplit="8" topLeftCell="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6" sqref="O6"/>
    </sheetView>
  </sheetViews>
  <sheetFormatPr defaultColWidth="9.140625" defaultRowHeight="12.75"/>
  <cols>
    <col min="1" max="1" width="45.421875" style="2" customWidth="1"/>
    <col min="2" max="2" width="10.28125" style="20" customWidth="1"/>
    <col min="3" max="4" width="10.421875" style="3" customWidth="1"/>
    <col min="5" max="5" width="11.140625" style="3" customWidth="1"/>
    <col min="6" max="6" width="9.7109375" style="3" customWidth="1"/>
    <col min="7" max="7" width="9.57421875" style="3" customWidth="1"/>
    <col min="8" max="8" width="8.7109375" style="1" customWidth="1"/>
    <col min="9" max="10" width="9.57421875" style="1" customWidth="1"/>
    <col min="11" max="11" width="10.7109375" style="1" customWidth="1"/>
    <col min="12" max="12" width="9.8515625" style="1" customWidth="1"/>
    <col min="13" max="14" width="10.00390625" style="1" customWidth="1"/>
    <col min="15" max="15" width="9.57421875" style="1" customWidth="1"/>
    <col min="16" max="16" width="9.00390625" style="1" customWidth="1"/>
    <col min="17" max="17" width="10.140625" style="1" customWidth="1"/>
    <col min="18" max="18" width="9.7109375" style="1" customWidth="1"/>
    <col min="19" max="19" width="9.8515625" style="1" customWidth="1"/>
    <col min="20" max="20" width="9.140625" style="3" customWidth="1"/>
    <col min="21" max="21" width="9.8515625" style="3" customWidth="1"/>
    <col min="22" max="22" width="11.421875" style="3" customWidth="1"/>
    <col min="23" max="23" width="10.28125" style="3" customWidth="1"/>
    <col min="24" max="24" width="8.8515625" style="3" customWidth="1"/>
    <col min="25" max="25" width="9.8515625" style="3" customWidth="1"/>
    <col min="26" max="26" width="8.8515625" style="3" customWidth="1"/>
    <col min="27" max="27" width="10.28125" style="3" customWidth="1"/>
    <col min="28" max="28" width="9.00390625" style="3" customWidth="1"/>
    <col min="29" max="29" width="10.00390625" style="3" customWidth="1"/>
    <col min="30" max="30" width="8.7109375" style="3" customWidth="1"/>
    <col min="31" max="31" width="10.28125" style="3" customWidth="1"/>
    <col min="32" max="32" width="31.8515625" style="2" customWidth="1"/>
    <col min="33" max="16384" width="9.140625" style="1" customWidth="1"/>
  </cols>
  <sheetData>
    <row r="1" spans="1:16" ht="23.25" customHeight="1">
      <c r="A1" s="13"/>
      <c r="G1" s="56"/>
      <c r="H1" s="56"/>
      <c r="I1" s="11"/>
      <c r="J1" s="11"/>
      <c r="K1" s="11"/>
      <c r="O1" s="57"/>
      <c r="P1" s="57"/>
    </row>
    <row r="2" spans="1:45" ht="34.5" customHeight="1">
      <c r="A2" s="10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1:45" ht="28.5" customHeight="1">
      <c r="A3" s="10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</row>
    <row r="4" spans="1:32" s="5" customFormat="1" ht="18" customHeight="1">
      <c r="A4" s="16"/>
      <c r="B4" s="21"/>
      <c r="C4" s="14"/>
      <c r="D4" s="14"/>
      <c r="E4" s="14"/>
      <c r="F4" s="14"/>
      <c r="G4" s="14"/>
      <c r="H4" s="14"/>
      <c r="I4" s="14"/>
      <c r="J4" s="14"/>
      <c r="L4" s="14"/>
      <c r="M4" s="14"/>
      <c r="N4" s="14"/>
      <c r="O4" s="14"/>
      <c r="P4" s="14"/>
      <c r="Q4" s="14"/>
      <c r="R4" s="58" t="s">
        <v>14</v>
      </c>
      <c r="S4" s="58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 t="s">
        <v>14</v>
      </c>
    </row>
    <row r="5" spans="1:32" s="25" customFormat="1" ht="34.5" customHeight="1">
      <c r="A5" s="54" t="s">
        <v>5</v>
      </c>
      <c r="B5" s="68" t="s">
        <v>22</v>
      </c>
      <c r="C5" s="53" t="s">
        <v>19</v>
      </c>
      <c r="D5" s="53" t="s">
        <v>50</v>
      </c>
      <c r="E5" s="53" t="s">
        <v>20</v>
      </c>
      <c r="F5" s="53" t="s">
        <v>15</v>
      </c>
      <c r="G5" s="53"/>
      <c r="H5" s="53" t="s">
        <v>0</v>
      </c>
      <c r="I5" s="53"/>
      <c r="J5" s="53" t="s">
        <v>1</v>
      </c>
      <c r="K5" s="53"/>
      <c r="L5" s="53" t="s">
        <v>2</v>
      </c>
      <c r="M5" s="53"/>
      <c r="N5" s="53" t="s">
        <v>3</v>
      </c>
      <c r="O5" s="53"/>
      <c r="P5" s="53" t="s">
        <v>4</v>
      </c>
      <c r="Q5" s="53"/>
      <c r="R5" s="53" t="s">
        <v>6</v>
      </c>
      <c r="S5" s="53"/>
      <c r="T5" s="53" t="s">
        <v>7</v>
      </c>
      <c r="U5" s="53"/>
      <c r="V5" s="53" t="s">
        <v>8</v>
      </c>
      <c r="W5" s="53"/>
      <c r="X5" s="53" t="s">
        <v>9</v>
      </c>
      <c r="Y5" s="53"/>
      <c r="Z5" s="53" t="s">
        <v>10</v>
      </c>
      <c r="AA5" s="53"/>
      <c r="AB5" s="53" t="s">
        <v>11</v>
      </c>
      <c r="AC5" s="53"/>
      <c r="AD5" s="53" t="s">
        <v>12</v>
      </c>
      <c r="AE5" s="53"/>
      <c r="AF5" s="54" t="s">
        <v>21</v>
      </c>
    </row>
    <row r="6" spans="1:34" s="25" customFormat="1" ht="43.5" customHeight="1">
      <c r="A6" s="54"/>
      <c r="B6" s="68"/>
      <c r="C6" s="53"/>
      <c r="D6" s="55"/>
      <c r="E6" s="53"/>
      <c r="F6" s="24" t="s">
        <v>17</v>
      </c>
      <c r="G6" s="24" t="s">
        <v>16</v>
      </c>
      <c r="H6" s="26" t="s">
        <v>13</v>
      </c>
      <c r="I6" s="26" t="s">
        <v>18</v>
      </c>
      <c r="J6" s="26" t="s">
        <v>13</v>
      </c>
      <c r="K6" s="26" t="s">
        <v>18</v>
      </c>
      <c r="L6" s="26" t="s">
        <v>13</v>
      </c>
      <c r="M6" s="26" t="s">
        <v>18</v>
      </c>
      <c r="N6" s="26" t="s">
        <v>13</v>
      </c>
      <c r="O6" s="26" t="s">
        <v>18</v>
      </c>
      <c r="P6" s="26" t="s">
        <v>13</v>
      </c>
      <c r="Q6" s="26" t="s">
        <v>18</v>
      </c>
      <c r="R6" s="26" t="s">
        <v>13</v>
      </c>
      <c r="S6" s="26" t="s">
        <v>18</v>
      </c>
      <c r="T6" s="26" t="s">
        <v>13</v>
      </c>
      <c r="U6" s="26" t="s">
        <v>18</v>
      </c>
      <c r="V6" s="26" t="s">
        <v>13</v>
      </c>
      <c r="W6" s="26" t="s">
        <v>18</v>
      </c>
      <c r="X6" s="26" t="s">
        <v>13</v>
      </c>
      <c r="Y6" s="26" t="s">
        <v>18</v>
      </c>
      <c r="Z6" s="26" t="s">
        <v>13</v>
      </c>
      <c r="AA6" s="26" t="s">
        <v>18</v>
      </c>
      <c r="AB6" s="26" t="s">
        <v>13</v>
      </c>
      <c r="AC6" s="26" t="s">
        <v>18</v>
      </c>
      <c r="AD6" s="26" t="s">
        <v>13</v>
      </c>
      <c r="AE6" s="26" t="s">
        <v>18</v>
      </c>
      <c r="AF6" s="54"/>
      <c r="AH6" s="37"/>
    </row>
    <row r="7" spans="1:34" s="7" customFormat="1" ht="17.25" customHeight="1">
      <c r="A7" s="17">
        <v>1</v>
      </c>
      <c r="B7" s="22">
        <v>2</v>
      </c>
      <c r="C7" s="6">
        <v>3</v>
      </c>
      <c r="D7" s="6"/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H7" s="38"/>
    </row>
    <row r="8" spans="1:32" s="27" customFormat="1" ht="19.5" customHeight="1">
      <c r="A8" s="63" t="s">
        <v>32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2" s="8" customFormat="1" ht="114.75" customHeight="1">
      <c r="A9" s="44" t="s">
        <v>54</v>
      </c>
      <c r="B9" s="33">
        <f>B11+B17+B23+B48</f>
        <v>4096.39</v>
      </c>
      <c r="C9" s="33">
        <f>C11+C17+C23+C48</f>
        <v>3004.95</v>
      </c>
      <c r="D9" s="33">
        <f>D11+D17+D23+D48</f>
        <v>1634.75</v>
      </c>
      <c r="E9" s="33">
        <f>E11+E17+E23+E48</f>
        <v>1634.75</v>
      </c>
      <c r="F9" s="39">
        <f>E9/B9</f>
        <v>0.3990708892463852</v>
      </c>
      <c r="G9" s="39">
        <f>E9/C9</f>
        <v>0.5440190352584902</v>
      </c>
      <c r="H9" s="33"/>
      <c r="I9" s="33"/>
      <c r="J9" s="33">
        <f>J11+J17+J23</f>
        <v>43.2</v>
      </c>
      <c r="K9" s="33">
        <f>K11+K17+K23</f>
        <v>43.2</v>
      </c>
      <c r="L9" s="33">
        <f>L11+L17+L23</f>
        <v>12.8</v>
      </c>
      <c r="M9" s="33">
        <f>M11+M17+M23</f>
        <v>12.8</v>
      </c>
      <c r="N9" s="33"/>
      <c r="O9" s="33"/>
      <c r="P9" s="33">
        <f>P11+P17+P23</f>
        <v>660</v>
      </c>
      <c r="Q9" s="33">
        <f>Q11+Q17+Q23</f>
        <v>660</v>
      </c>
      <c r="R9" s="33">
        <f>R11+R17+R23</f>
        <v>692.36</v>
      </c>
      <c r="S9" s="33">
        <f>S11+S17+S23</f>
        <v>692.36</v>
      </c>
      <c r="T9" s="28"/>
      <c r="U9" s="28"/>
      <c r="V9" s="33">
        <f>V11+V17+V23+V48</f>
        <v>1596.5900000000001</v>
      </c>
      <c r="W9" s="33">
        <f>W11+W17+W23+W48</f>
        <v>226.39</v>
      </c>
      <c r="X9" s="33">
        <f>X11+X17+X23</f>
        <v>1091.44</v>
      </c>
      <c r="Y9" s="28"/>
      <c r="Z9" s="28"/>
      <c r="AA9" s="28"/>
      <c r="AB9" s="28"/>
      <c r="AC9" s="28"/>
      <c r="AD9" s="28"/>
      <c r="AE9" s="28"/>
      <c r="AF9" s="9"/>
    </row>
    <row r="10" spans="1:32" s="8" customFormat="1" ht="18.75" customHeight="1">
      <c r="A10" s="35" t="s">
        <v>51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9"/>
    </row>
    <row r="11" spans="1:32" s="8" customFormat="1" ht="52.5" customHeight="1">
      <c r="A11" s="43" t="s">
        <v>34</v>
      </c>
      <c r="B11" s="33">
        <f>B12</f>
        <v>1370.2</v>
      </c>
      <c r="C11" s="33">
        <f>C12</f>
        <v>1370.2</v>
      </c>
      <c r="D11" s="33">
        <f>D12</f>
        <v>0</v>
      </c>
      <c r="E11" s="33">
        <f>E12</f>
        <v>0</v>
      </c>
      <c r="F11" s="39">
        <f>E11/B11</f>
        <v>0</v>
      </c>
      <c r="G11" s="39">
        <f>E11/C11</f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3">
        <f>V12</f>
        <v>1370.2</v>
      </c>
      <c r="W11" s="33">
        <f>W12</f>
        <v>0</v>
      </c>
      <c r="X11" s="28"/>
      <c r="Y11" s="28"/>
      <c r="Z11" s="28"/>
      <c r="AA11" s="28"/>
      <c r="AB11" s="28"/>
      <c r="AC11" s="28"/>
      <c r="AD11" s="28"/>
      <c r="AE11" s="28"/>
      <c r="AF11" s="60" t="s">
        <v>69</v>
      </c>
    </row>
    <row r="12" spans="1:32" s="8" customFormat="1" ht="30" customHeight="1">
      <c r="A12" s="19" t="s">
        <v>31</v>
      </c>
      <c r="B12" s="33">
        <f>B13+B14+B15+B16</f>
        <v>1370.2</v>
      </c>
      <c r="C12" s="33">
        <f>C13+C14+C15+C16</f>
        <v>1370.2</v>
      </c>
      <c r="D12" s="33">
        <f>D13+D14+D15+D16</f>
        <v>0</v>
      </c>
      <c r="E12" s="33">
        <f>E13+E14+E15+E16</f>
        <v>0</v>
      </c>
      <c r="F12" s="39">
        <f>E12/B12</f>
        <v>0</v>
      </c>
      <c r="G12" s="39">
        <f>E12/C12</f>
        <v>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>
        <f>V13+V14+V15+V16</f>
        <v>1370.2</v>
      </c>
      <c r="W12" s="33">
        <f>W13+W14+W15+W16</f>
        <v>0</v>
      </c>
      <c r="X12" s="33"/>
      <c r="Y12" s="33"/>
      <c r="Z12" s="33"/>
      <c r="AA12" s="33"/>
      <c r="AB12" s="33"/>
      <c r="AC12" s="33"/>
      <c r="AD12" s="33"/>
      <c r="AE12" s="33"/>
      <c r="AF12" s="65"/>
    </row>
    <row r="13" spans="1:32" s="8" customFormat="1" ht="31.5" customHeight="1">
      <c r="A13" s="18" t="s">
        <v>23</v>
      </c>
      <c r="B13" s="33"/>
      <c r="C13" s="30"/>
      <c r="D13" s="28"/>
      <c r="E13" s="30"/>
      <c r="F13" s="39"/>
      <c r="G13" s="3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65"/>
    </row>
    <row r="14" spans="1:32" s="8" customFormat="1" ht="39.75" customHeight="1">
      <c r="A14" s="18" t="s">
        <v>24</v>
      </c>
      <c r="B14" s="33">
        <v>1370.2</v>
      </c>
      <c r="C14" s="33">
        <v>1370.2</v>
      </c>
      <c r="D14" s="33">
        <v>0</v>
      </c>
      <c r="E14" s="33">
        <v>0</v>
      </c>
      <c r="F14" s="39">
        <f>E14/B14</f>
        <v>0</v>
      </c>
      <c r="G14" s="39">
        <f>E14/C14</f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v>1370.2</v>
      </c>
      <c r="W14" s="30">
        <v>0</v>
      </c>
      <c r="X14" s="30"/>
      <c r="Y14" s="30"/>
      <c r="Z14" s="30"/>
      <c r="AA14" s="30"/>
      <c r="AB14" s="30"/>
      <c r="AC14" s="30"/>
      <c r="AD14" s="30"/>
      <c r="AE14" s="30"/>
      <c r="AF14" s="65"/>
    </row>
    <row r="15" spans="1:32" s="8" customFormat="1" ht="33.75" customHeight="1">
      <c r="A15" s="18" t="s">
        <v>25</v>
      </c>
      <c r="B15" s="33"/>
      <c r="C15" s="30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65"/>
    </row>
    <row r="16" spans="1:32" s="8" customFormat="1" ht="54" customHeight="1">
      <c r="A16" s="18" t="s">
        <v>26</v>
      </c>
      <c r="B16" s="33"/>
      <c r="C16" s="30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66"/>
    </row>
    <row r="17" spans="1:32" s="8" customFormat="1" ht="63" customHeight="1">
      <c r="A17" s="45" t="s">
        <v>35</v>
      </c>
      <c r="B17" s="30">
        <f>B18</f>
        <v>660</v>
      </c>
      <c r="C17" s="30">
        <f>C18</f>
        <v>660</v>
      </c>
      <c r="D17" s="30">
        <f>D18</f>
        <v>660</v>
      </c>
      <c r="E17" s="30">
        <f>E18</f>
        <v>660</v>
      </c>
      <c r="F17" s="39">
        <f>E17/B17</f>
        <v>1</v>
      </c>
      <c r="G17" s="39">
        <f>E17/C17</f>
        <v>1</v>
      </c>
      <c r="H17" s="28"/>
      <c r="I17" s="28"/>
      <c r="J17" s="28"/>
      <c r="K17" s="28"/>
      <c r="L17" s="28"/>
      <c r="M17" s="28"/>
      <c r="N17" s="28"/>
      <c r="O17" s="28"/>
      <c r="P17" s="30">
        <f>P18+P24+P30+P36</f>
        <v>660</v>
      </c>
      <c r="Q17" s="30">
        <f>Q18+Q24+Q30+Q36</f>
        <v>660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0" t="s">
        <v>67</v>
      </c>
    </row>
    <row r="18" spans="1:32" s="8" customFormat="1" ht="18.75" customHeight="1">
      <c r="A18" s="19" t="s">
        <v>31</v>
      </c>
      <c r="B18" s="33">
        <f>B19+B20+B21+B22</f>
        <v>660</v>
      </c>
      <c r="C18" s="33">
        <f>C19+C20+C21+C22</f>
        <v>660</v>
      </c>
      <c r="D18" s="33">
        <f>D19+D20+D21+D22</f>
        <v>660</v>
      </c>
      <c r="E18" s="33">
        <f>E19+E20+E21+E22</f>
        <v>660</v>
      </c>
      <c r="F18" s="39">
        <f>E18/B18</f>
        <v>1</v>
      </c>
      <c r="G18" s="39">
        <f>E18/C18</f>
        <v>1</v>
      </c>
      <c r="H18" s="33"/>
      <c r="I18" s="33"/>
      <c r="J18" s="33"/>
      <c r="K18" s="33"/>
      <c r="L18" s="33"/>
      <c r="M18" s="33"/>
      <c r="N18" s="33"/>
      <c r="O18" s="33"/>
      <c r="P18" s="30">
        <f>P19+P20+P21+P22</f>
        <v>660</v>
      </c>
      <c r="Q18" s="30">
        <f>Q19+Q20+Q21+Q22</f>
        <v>660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65"/>
    </row>
    <row r="19" spans="1:32" s="8" customFormat="1" ht="18.75" customHeight="1">
      <c r="A19" s="18" t="s">
        <v>23</v>
      </c>
      <c r="B19" s="33"/>
      <c r="C19" s="30"/>
      <c r="D19" s="2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65"/>
    </row>
    <row r="20" spans="1:32" s="8" customFormat="1" ht="18.75" customHeight="1">
      <c r="A20" s="18" t="s">
        <v>24</v>
      </c>
      <c r="B20" s="33">
        <v>660</v>
      </c>
      <c r="C20" s="33">
        <v>660</v>
      </c>
      <c r="D20" s="33">
        <v>660</v>
      </c>
      <c r="E20" s="33">
        <v>660</v>
      </c>
      <c r="F20" s="39">
        <f>E20/B20</f>
        <v>1</v>
      </c>
      <c r="G20" s="39">
        <f>E20/C20</f>
        <v>1</v>
      </c>
      <c r="H20" s="30"/>
      <c r="I20" s="30"/>
      <c r="J20" s="30"/>
      <c r="K20" s="30"/>
      <c r="L20" s="30"/>
      <c r="M20" s="30"/>
      <c r="N20" s="30"/>
      <c r="O20" s="30"/>
      <c r="P20" s="30">
        <v>660</v>
      </c>
      <c r="Q20" s="30">
        <v>660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65"/>
    </row>
    <row r="21" spans="1:32" s="8" customFormat="1" ht="18.75" customHeight="1">
      <c r="A21" s="18" t="s">
        <v>25</v>
      </c>
      <c r="B21" s="33"/>
      <c r="C21" s="30"/>
      <c r="D21" s="2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65"/>
    </row>
    <row r="22" spans="1:32" s="8" customFormat="1" ht="18.75" customHeight="1">
      <c r="A22" s="18" t="s">
        <v>26</v>
      </c>
      <c r="B22" s="33"/>
      <c r="C22" s="30"/>
      <c r="D22" s="2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66"/>
    </row>
    <row r="23" spans="1:32" s="8" customFormat="1" ht="72" customHeight="1">
      <c r="A23" s="43" t="s">
        <v>36</v>
      </c>
      <c r="B23" s="33">
        <f>B24+B30+B36+B42</f>
        <v>1909.8000000000002</v>
      </c>
      <c r="C23" s="33">
        <f>C24+C30+C36+C42</f>
        <v>818.36</v>
      </c>
      <c r="D23" s="33">
        <f>D24+D30+D36+D42</f>
        <v>818.36</v>
      </c>
      <c r="E23" s="33">
        <f>E24+E30+E36+E42</f>
        <v>818.36</v>
      </c>
      <c r="F23" s="39">
        <f>E23/B23</f>
        <v>0.428505602680909</v>
      </c>
      <c r="G23" s="39">
        <f>E23/C23</f>
        <v>1</v>
      </c>
      <c r="H23" s="28"/>
      <c r="I23" s="28"/>
      <c r="J23" s="33">
        <f>J24+J30+J36+J42</f>
        <v>43.2</v>
      </c>
      <c r="K23" s="33">
        <f>K24+K30+K36+K42</f>
        <v>43.2</v>
      </c>
      <c r="L23" s="33">
        <f>L24+L30+L36+L42</f>
        <v>12.8</v>
      </c>
      <c r="M23" s="33">
        <f>M24+M30+M36+M42</f>
        <v>12.8</v>
      </c>
      <c r="N23" s="28"/>
      <c r="O23" s="28"/>
      <c r="P23" s="28"/>
      <c r="Q23" s="28"/>
      <c r="R23" s="33">
        <f>R24+R30+R36+R42</f>
        <v>692.36</v>
      </c>
      <c r="S23" s="33">
        <f>S24+S30+S36+S42</f>
        <v>692.36</v>
      </c>
      <c r="T23" s="28"/>
      <c r="U23" s="28"/>
      <c r="V23" s="33">
        <f>V24+V30+V36+V42</f>
        <v>70</v>
      </c>
      <c r="W23" s="33">
        <f>W24+W30+W36+W42</f>
        <v>70</v>
      </c>
      <c r="X23" s="33">
        <f>X24+X30+X36+X42</f>
        <v>1091.44</v>
      </c>
      <c r="Y23" s="28"/>
      <c r="Z23" s="28"/>
      <c r="AA23" s="28"/>
      <c r="AB23" s="28"/>
      <c r="AC23" s="28"/>
      <c r="AD23" s="28"/>
      <c r="AE23" s="28"/>
      <c r="AF23" s="46"/>
    </row>
    <row r="24" spans="1:32" s="8" customFormat="1" ht="28.5">
      <c r="A24" s="41" t="s">
        <v>37</v>
      </c>
      <c r="B24" s="30">
        <f>B25</f>
        <v>70</v>
      </c>
      <c r="C24" s="30">
        <f>C25</f>
        <v>70</v>
      </c>
      <c r="D24" s="30">
        <f>D25</f>
        <v>70</v>
      </c>
      <c r="E24" s="30">
        <f>E25</f>
        <v>70</v>
      </c>
      <c r="F24" s="39">
        <f>E24/B24</f>
        <v>1</v>
      </c>
      <c r="G24" s="39">
        <f>E24/C24</f>
        <v>1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3"/>
      <c r="S24" s="33"/>
      <c r="T24" s="28"/>
      <c r="U24" s="28"/>
      <c r="V24" s="30">
        <f>V25</f>
        <v>70</v>
      </c>
      <c r="W24" s="30">
        <f>W25</f>
        <v>70</v>
      </c>
      <c r="X24" s="28"/>
      <c r="Y24" s="28"/>
      <c r="Z24" s="28"/>
      <c r="AA24" s="28"/>
      <c r="AB24" s="28"/>
      <c r="AC24" s="28"/>
      <c r="AD24" s="28"/>
      <c r="AE24" s="28"/>
      <c r="AF24" s="9"/>
    </row>
    <row r="25" spans="1:32" s="8" customFormat="1" ht="18.75">
      <c r="A25" s="19" t="s">
        <v>31</v>
      </c>
      <c r="B25" s="33">
        <f>B26+B27+B28+B29</f>
        <v>70</v>
      </c>
      <c r="C25" s="33">
        <f>C26+C27+C28+C29</f>
        <v>70</v>
      </c>
      <c r="D25" s="33">
        <f>D26+D27+D28+D29</f>
        <v>70</v>
      </c>
      <c r="E25" s="33">
        <f>E26+E27+E28+E29</f>
        <v>70</v>
      </c>
      <c r="F25" s="39">
        <f>E25/B25</f>
        <v>1</v>
      </c>
      <c r="G25" s="39">
        <f>E25/C25</f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f>V26+V27+V28+V29</f>
        <v>70</v>
      </c>
      <c r="W25" s="33">
        <f>W26+W27+W28+W29</f>
        <v>70</v>
      </c>
      <c r="X25" s="33"/>
      <c r="Y25" s="33"/>
      <c r="Z25" s="33"/>
      <c r="AA25" s="33"/>
      <c r="AB25" s="33"/>
      <c r="AC25" s="33"/>
      <c r="AD25" s="33"/>
      <c r="AE25" s="33"/>
      <c r="AF25" s="34"/>
    </row>
    <row r="26" spans="1:32" s="8" customFormat="1" ht="18.75">
      <c r="A26" s="18" t="s">
        <v>23</v>
      </c>
      <c r="B26" s="33"/>
      <c r="C26" s="30"/>
      <c r="D26" s="2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4"/>
    </row>
    <row r="27" spans="1:32" s="8" customFormat="1" ht="18.75">
      <c r="A27" s="18" t="s">
        <v>24</v>
      </c>
      <c r="B27" s="33">
        <v>70</v>
      </c>
      <c r="C27" s="33">
        <v>70</v>
      </c>
      <c r="D27" s="33">
        <v>70</v>
      </c>
      <c r="E27" s="33">
        <v>70</v>
      </c>
      <c r="F27" s="39">
        <f>E27/B27</f>
        <v>1</v>
      </c>
      <c r="G27" s="39">
        <f>E27/C27</f>
        <v>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70</v>
      </c>
      <c r="W27" s="30">
        <v>70</v>
      </c>
      <c r="X27" s="30"/>
      <c r="Y27" s="30"/>
      <c r="Z27" s="30"/>
      <c r="AA27" s="30"/>
      <c r="AB27" s="30"/>
      <c r="AC27" s="30"/>
      <c r="AD27" s="30"/>
      <c r="AE27" s="30"/>
      <c r="AF27" s="34"/>
    </row>
    <row r="28" spans="1:32" s="8" customFormat="1" ht="18.75">
      <c r="A28" s="18" t="s">
        <v>25</v>
      </c>
      <c r="B28" s="33"/>
      <c r="C28" s="30"/>
      <c r="D28" s="2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4"/>
    </row>
    <row r="29" spans="1:32" s="8" customFormat="1" ht="18.75">
      <c r="A29" s="18" t="s">
        <v>26</v>
      </c>
      <c r="B29" s="33"/>
      <c r="C29" s="30"/>
      <c r="D29" s="2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4"/>
    </row>
    <row r="30" spans="1:32" s="8" customFormat="1" ht="18.75" customHeight="1">
      <c r="A30" s="41" t="s">
        <v>38</v>
      </c>
      <c r="B30" s="30">
        <f>B31</f>
        <v>224.6</v>
      </c>
      <c r="C30" s="30">
        <f>C31</f>
        <v>224.6</v>
      </c>
      <c r="D30" s="30">
        <f>D31</f>
        <v>224.6</v>
      </c>
      <c r="E30" s="30">
        <f>E31</f>
        <v>224.6</v>
      </c>
      <c r="F30" s="39">
        <f>E30/B30</f>
        <v>1</v>
      </c>
      <c r="G30" s="39">
        <f>E30/C30</f>
        <v>1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>
        <f>R31</f>
        <v>224.6</v>
      </c>
      <c r="S30" s="30">
        <f>S31</f>
        <v>224.6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60" t="s">
        <v>66</v>
      </c>
    </row>
    <row r="31" spans="1:32" s="8" customFormat="1" ht="18.75" customHeight="1">
      <c r="A31" s="19" t="s">
        <v>31</v>
      </c>
      <c r="B31" s="33">
        <f>B32+B33+B34+B35</f>
        <v>224.6</v>
      </c>
      <c r="C31" s="33">
        <f>C32+C33+C34+C35</f>
        <v>224.6</v>
      </c>
      <c r="D31" s="33">
        <f>D32+D33+D34+D35</f>
        <v>224.6</v>
      </c>
      <c r="E31" s="33">
        <f>E32+E33+E34+E35</f>
        <v>224.6</v>
      </c>
      <c r="F31" s="39">
        <f>E31/B31</f>
        <v>1</v>
      </c>
      <c r="G31" s="39">
        <f>E31/C31</f>
        <v>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>R32+R33+R34+R35</f>
        <v>224.6</v>
      </c>
      <c r="S31" s="33">
        <f>S32+S33+S34+S35</f>
        <v>224.6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65"/>
    </row>
    <row r="32" spans="1:32" s="8" customFormat="1" ht="18.75" customHeight="1">
      <c r="A32" s="18" t="s">
        <v>23</v>
      </c>
      <c r="B32" s="33"/>
      <c r="C32" s="33"/>
      <c r="D32" s="28"/>
      <c r="E32" s="33"/>
      <c r="F32" s="30"/>
      <c r="G32" s="3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65"/>
    </row>
    <row r="33" spans="1:32" s="8" customFormat="1" ht="31.5" customHeight="1">
      <c r="A33" s="18" t="s">
        <v>24</v>
      </c>
      <c r="B33" s="33">
        <v>224.6</v>
      </c>
      <c r="C33" s="33">
        <v>224.6</v>
      </c>
      <c r="D33" s="33">
        <v>224.6</v>
      </c>
      <c r="E33" s="33">
        <v>224.6</v>
      </c>
      <c r="F33" s="39">
        <f>E33/B33</f>
        <v>1</v>
      </c>
      <c r="G33" s="39">
        <f>E33/C33</f>
        <v>1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0">
        <v>224.6</v>
      </c>
      <c r="S33" s="30">
        <v>224.6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65"/>
    </row>
    <row r="34" spans="1:32" s="8" customFormat="1" ht="24" customHeight="1">
      <c r="A34" s="18" t="s">
        <v>25</v>
      </c>
      <c r="B34" s="33"/>
      <c r="C34" s="33"/>
      <c r="D34" s="28"/>
      <c r="E34" s="33"/>
      <c r="F34" s="30"/>
      <c r="G34" s="30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65"/>
    </row>
    <row r="35" spans="1:32" s="8" customFormat="1" ht="27.75" customHeight="1">
      <c r="A35" s="18" t="s">
        <v>26</v>
      </c>
      <c r="B35" s="33"/>
      <c r="C35" s="33"/>
      <c r="D35" s="28"/>
      <c r="E35" s="33"/>
      <c r="F35" s="30"/>
      <c r="G35" s="30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66"/>
    </row>
    <row r="36" spans="1:32" s="8" customFormat="1" ht="18.75" customHeight="1">
      <c r="A36" s="41" t="s">
        <v>39</v>
      </c>
      <c r="B36" s="30">
        <f>B37</f>
        <v>1559.2</v>
      </c>
      <c r="C36" s="30">
        <f>C37</f>
        <v>467.76</v>
      </c>
      <c r="D36" s="30">
        <f>D37</f>
        <v>467.76</v>
      </c>
      <c r="E36" s="30">
        <f>E37</f>
        <v>467.76</v>
      </c>
      <c r="F36" s="39">
        <f>E36/B36</f>
        <v>0.3</v>
      </c>
      <c r="G36" s="39">
        <f>E36/C36</f>
        <v>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>
        <f>R37</f>
        <v>467.76</v>
      </c>
      <c r="S36" s="30">
        <f>S37</f>
        <v>467.76</v>
      </c>
      <c r="T36" s="28"/>
      <c r="U36" s="28"/>
      <c r="V36" s="28"/>
      <c r="W36" s="28"/>
      <c r="X36" s="30">
        <f>X37</f>
        <v>1091.44</v>
      </c>
      <c r="Y36" s="28"/>
      <c r="Z36" s="28"/>
      <c r="AA36" s="28"/>
      <c r="AB36" s="28"/>
      <c r="AC36" s="28"/>
      <c r="AD36" s="28"/>
      <c r="AE36" s="28"/>
      <c r="AF36" s="60" t="s">
        <v>62</v>
      </c>
    </row>
    <row r="37" spans="1:32" s="8" customFormat="1" ht="18.75" customHeight="1">
      <c r="A37" s="19" t="s">
        <v>31</v>
      </c>
      <c r="B37" s="33">
        <f>B38+B39+B40+B41</f>
        <v>1559.2</v>
      </c>
      <c r="C37" s="33">
        <f>C38+C39+C40+C41</f>
        <v>467.76</v>
      </c>
      <c r="D37" s="33">
        <f>D38+D39+D40+D41</f>
        <v>467.76</v>
      </c>
      <c r="E37" s="33">
        <f>E38+E39+E40+E41</f>
        <v>467.76</v>
      </c>
      <c r="F37" s="39">
        <f>E37/B37</f>
        <v>0.3</v>
      </c>
      <c r="G37" s="39">
        <f>E37/C37</f>
        <v>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>
        <f>R38+R39+R40+R41</f>
        <v>467.76</v>
      </c>
      <c r="S37" s="33">
        <f>S38+S39+S40+S41</f>
        <v>467.76</v>
      </c>
      <c r="T37" s="33"/>
      <c r="U37" s="33"/>
      <c r="V37" s="33"/>
      <c r="W37" s="33"/>
      <c r="X37" s="33">
        <f>X38+X39+X40+X41</f>
        <v>1091.44</v>
      </c>
      <c r="Y37" s="33"/>
      <c r="Z37" s="33"/>
      <c r="AA37" s="33"/>
      <c r="AB37" s="33"/>
      <c r="AC37" s="33"/>
      <c r="AD37" s="33"/>
      <c r="AE37" s="33"/>
      <c r="AF37" s="65"/>
    </row>
    <row r="38" spans="1:32" s="8" customFormat="1" ht="18.75" customHeight="1">
      <c r="A38" s="18" t="s">
        <v>23</v>
      </c>
      <c r="B38" s="33"/>
      <c r="C38" s="33"/>
      <c r="D38" s="28"/>
      <c r="E38" s="33"/>
      <c r="F38" s="30"/>
      <c r="G38" s="30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65"/>
    </row>
    <row r="39" spans="1:32" s="8" customFormat="1" ht="18.75" customHeight="1">
      <c r="A39" s="18" t="s">
        <v>24</v>
      </c>
      <c r="B39" s="33">
        <v>1559.2</v>
      </c>
      <c r="C39" s="33">
        <v>467.76</v>
      </c>
      <c r="D39" s="33">
        <v>467.76</v>
      </c>
      <c r="E39" s="33">
        <v>467.76</v>
      </c>
      <c r="F39" s="39">
        <f>E39/B39</f>
        <v>0.3</v>
      </c>
      <c r="G39" s="39">
        <f>E39/C39</f>
        <v>1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0">
        <v>467.76</v>
      </c>
      <c r="S39" s="30">
        <v>467.76</v>
      </c>
      <c r="T39" s="30"/>
      <c r="U39" s="30"/>
      <c r="V39" s="30"/>
      <c r="W39" s="30"/>
      <c r="X39" s="30">
        <v>1091.44</v>
      </c>
      <c r="Y39" s="30"/>
      <c r="Z39" s="30"/>
      <c r="AA39" s="30"/>
      <c r="AB39" s="30"/>
      <c r="AC39" s="30"/>
      <c r="AD39" s="30"/>
      <c r="AE39" s="30"/>
      <c r="AF39" s="65"/>
    </row>
    <row r="40" spans="1:32" s="8" customFormat="1" ht="18.75" customHeight="1">
      <c r="A40" s="18" t="s">
        <v>25</v>
      </c>
      <c r="B40" s="33"/>
      <c r="C40" s="33"/>
      <c r="D40" s="28"/>
      <c r="E40" s="33"/>
      <c r="F40" s="30"/>
      <c r="G40" s="30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65"/>
    </row>
    <row r="41" spans="1:32" s="8" customFormat="1" ht="18.75" customHeight="1">
      <c r="A41" s="18" t="s">
        <v>26</v>
      </c>
      <c r="B41" s="33"/>
      <c r="C41" s="33"/>
      <c r="D41" s="28"/>
      <c r="E41" s="33"/>
      <c r="F41" s="30"/>
      <c r="G41" s="3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66"/>
    </row>
    <row r="42" spans="1:32" s="8" customFormat="1" ht="35.25" customHeight="1">
      <c r="A42" s="41" t="s">
        <v>40</v>
      </c>
      <c r="B42" s="30">
        <f>B43</f>
        <v>56</v>
      </c>
      <c r="C42" s="30">
        <f>C43</f>
        <v>56</v>
      </c>
      <c r="D42" s="30">
        <f>D43</f>
        <v>56</v>
      </c>
      <c r="E42" s="30">
        <f>E43</f>
        <v>56</v>
      </c>
      <c r="F42" s="39">
        <f>E42/B42</f>
        <v>1</v>
      </c>
      <c r="G42" s="39">
        <f>E42/C42</f>
        <v>1</v>
      </c>
      <c r="H42" s="30"/>
      <c r="I42" s="30"/>
      <c r="J42" s="30">
        <f>J43</f>
        <v>43.2</v>
      </c>
      <c r="K42" s="30">
        <f>K43</f>
        <v>43.2</v>
      </c>
      <c r="L42" s="30">
        <f>L43</f>
        <v>12.8</v>
      </c>
      <c r="M42" s="30">
        <f>M43</f>
        <v>12.8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60" t="s">
        <v>64</v>
      </c>
    </row>
    <row r="43" spans="1:32" s="8" customFormat="1" ht="39" customHeight="1">
      <c r="A43" s="19" t="s">
        <v>31</v>
      </c>
      <c r="B43" s="33">
        <f>B44+B45+B46+B47</f>
        <v>56</v>
      </c>
      <c r="C43" s="33">
        <f>C44+C45+C46+C47</f>
        <v>56</v>
      </c>
      <c r="D43" s="33">
        <f>D44+D45+D46+D47</f>
        <v>56</v>
      </c>
      <c r="E43" s="33">
        <f>E44+E45+E46+E47</f>
        <v>56</v>
      </c>
      <c r="F43" s="39">
        <f>E43/B43</f>
        <v>1</v>
      </c>
      <c r="G43" s="39">
        <f>E43/C43</f>
        <v>1</v>
      </c>
      <c r="H43" s="33"/>
      <c r="I43" s="33"/>
      <c r="J43" s="33">
        <f>J44+J45+J46+J47</f>
        <v>43.2</v>
      </c>
      <c r="K43" s="33">
        <f>K44+K45+K46+K47</f>
        <v>43.2</v>
      </c>
      <c r="L43" s="33">
        <f>L44+L45+L46+L47</f>
        <v>12.8</v>
      </c>
      <c r="M43" s="33">
        <f>M44+M45+M46+M47</f>
        <v>12.8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65"/>
    </row>
    <row r="44" spans="1:32" s="8" customFormat="1" ht="26.25" customHeight="1">
      <c r="A44" s="18" t="s">
        <v>23</v>
      </c>
      <c r="B44" s="33"/>
      <c r="C44" s="30"/>
      <c r="D44" s="30"/>
      <c r="E44" s="30"/>
      <c r="F44" s="30"/>
      <c r="G44" s="30"/>
      <c r="H44" s="33"/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65"/>
    </row>
    <row r="45" spans="1:32" s="8" customFormat="1" ht="23.25" customHeight="1">
      <c r="A45" s="18" t="s">
        <v>24</v>
      </c>
      <c r="B45" s="33">
        <v>56</v>
      </c>
      <c r="C45" s="30">
        <v>56</v>
      </c>
      <c r="D45" s="30">
        <v>56</v>
      </c>
      <c r="E45" s="30">
        <v>56</v>
      </c>
      <c r="F45" s="39">
        <f>E45/B45</f>
        <v>1</v>
      </c>
      <c r="G45" s="39">
        <f>E45/C45</f>
        <v>1</v>
      </c>
      <c r="H45" s="33"/>
      <c r="I45" s="33"/>
      <c r="J45" s="30">
        <v>43.2</v>
      </c>
      <c r="K45" s="30">
        <v>43.2</v>
      </c>
      <c r="L45" s="30">
        <v>12.8</v>
      </c>
      <c r="M45" s="30">
        <v>12.8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65"/>
    </row>
    <row r="46" spans="1:32" s="8" customFormat="1" ht="32.25" customHeight="1">
      <c r="A46" s="18" t="s">
        <v>25</v>
      </c>
      <c r="B46" s="33"/>
      <c r="C46" s="30"/>
      <c r="D46" s="30"/>
      <c r="E46" s="30"/>
      <c r="F46" s="30"/>
      <c r="G46" s="30"/>
      <c r="H46" s="33"/>
      <c r="I46" s="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65"/>
    </row>
    <row r="47" spans="1:32" s="8" customFormat="1" ht="29.25" customHeight="1">
      <c r="A47" s="18" t="s">
        <v>26</v>
      </c>
      <c r="B47" s="33"/>
      <c r="C47" s="30"/>
      <c r="D47" s="30"/>
      <c r="E47" s="30"/>
      <c r="F47" s="30"/>
      <c r="G47" s="30"/>
      <c r="H47" s="33"/>
      <c r="I47" s="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66"/>
    </row>
    <row r="48" spans="1:32" s="8" customFormat="1" ht="42.75" customHeight="1">
      <c r="A48" s="43" t="s">
        <v>55</v>
      </c>
      <c r="B48" s="30">
        <f>B49</f>
        <v>156.39</v>
      </c>
      <c r="C48" s="30">
        <f>C49</f>
        <v>156.39</v>
      </c>
      <c r="D48" s="30">
        <f>D49</f>
        <v>156.39</v>
      </c>
      <c r="E48" s="30">
        <f>E49</f>
        <v>156.39</v>
      </c>
      <c r="F48" s="39">
        <f>E48/B48</f>
        <v>1</v>
      </c>
      <c r="G48" s="39">
        <f>E48/C48</f>
        <v>1</v>
      </c>
      <c r="H48" s="33"/>
      <c r="I48" s="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f>V49</f>
        <v>156.39</v>
      </c>
      <c r="W48" s="30">
        <f>W49</f>
        <v>156.39</v>
      </c>
      <c r="X48" s="30"/>
      <c r="Y48" s="30" t="s">
        <v>61</v>
      </c>
      <c r="Z48" s="30"/>
      <c r="AA48" s="30"/>
      <c r="AB48" s="30"/>
      <c r="AC48" s="30"/>
      <c r="AD48" s="30"/>
      <c r="AE48" s="30"/>
      <c r="AF48" s="60" t="s">
        <v>65</v>
      </c>
    </row>
    <row r="49" spans="1:32" s="8" customFormat="1" ht="18.75" customHeight="1">
      <c r="A49" s="19" t="s">
        <v>31</v>
      </c>
      <c r="B49" s="33">
        <v>156.39</v>
      </c>
      <c r="C49" s="33">
        <v>156.39</v>
      </c>
      <c r="D49" s="33">
        <v>156.39</v>
      </c>
      <c r="E49" s="33">
        <v>156.39</v>
      </c>
      <c r="F49" s="39">
        <f>E49/B49</f>
        <v>1</v>
      </c>
      <c r="G49" s="39">
        <f>E49/C49</f>
        <v>1</v>
      </c>
      <c r="H49" s="33"/>
      <c r="I49" s="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3">
        <v>156.39</v>
      </c>
      <c r="W49" s="33">
        <v>156.39</v>
      </c>
      <c r="X49" s="30"/>
      <c r="Y49" s="30"/>
      <c r="Z49" s="30"/>
      <c r="AA49" s="30"/>
      <c r="AB49" s="30"/>
      <c r="AC49" s="30"/>
      <c r="AD49" s="30"/>
      <c r="AE49" s="30"/>
      <c r="AF49" s="65"/>
    </row>
    <row r="50" spans="1:32" s="8" customFormat="1" ht="18.75" customHeight="1">
      <c r="A50" s="18" t="s">
        <v>23</v>
      </c>
      <c r="B50" s="33"/>
      <c r="C50" s="33"/>
      <c r="D50" s="30"/>
      <c r="E50" s="30"/>
      <c r="F50" s="30"/>
      <c r="G50" s="30"/>
      <c r="H50" s="33"/>
      <c r="I50" s="3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3"/>
      <c r="W50" s="30"/>
      <c r="X50" s="30"/>
      <c r="Y50" s="30"/>
      <c r="Z50" s="30"/>
      <c r="AA50" s="30"/>
      <c r="AB50" s="30"/>
      <c r="AC50" s="30"/>
      <c r="AD50" s="30"/>
      <c r="AE50" s="30"/>
      <c r="AF50" s="65"/>
    </row>
    <row r="51" spans="1:32" s="8" customFormat="1" ht="18.75" customHeight="1">
      <c r="A51" s="18" t="s">
        <v>24</v>
      </c>
      <c r="B51" s="30"/>
      <c r="C51" s="30"/>
      <c r="D51" s="30"/>
      <c r="E51" s="30"/>
      <c r="F51" s="30"/>
      <c r="G51" s="30"/>
      <c r="H51" s="33"/>
      <c r="I51" s="33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65"/>
    </row>
    <row r="52" spans="1:32" s="8" customFormat="1" ht="18.75" customHeight="1">
      <c r="A52" s="18" t="s">
        <v>25</v>
      </c>
      <c r="B52" s="33"/>
      <c r="C52" s="33"/>
      <c r="D52" s="30"/>
      <c r="E52" s="30"/>
      <c r="F52" s="30"/>
      <c r="G52" s="30"/>
      <c r="H52" s="33"/>
      <c r="I52" s="3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3"/>
      <c r="W52" s="30"/>
      <c r="X52" s="30"/>
      <c r="Y52" s="30"/>
      <c r="Z52" s="30"/>
      <c r="AA52" s="30"/>
      <c r="AB52" s="30"/>
      <c r="AC52" s="30"/>
      <c r="AD52" s="30"/>
      <c r="AE52" s="30"/>
      <c r="AF52" s="65"/>
    </row>
    <row r="53" spans="1:32" s="8" customFormat="1" ht="18.75" customHeight="1">
      <c r="A53" s="18" t="s">
        <v>26</v>
      </c>
      <c r="B53" s="33">
        <v>156.39</v>
      </c>
      <c r="C53" s="33">
        <v>156.39</v>
      </c>
      <c r="D53" s="33">
        <v>156.39</v>
      </c>
      <c r="E53" s="33">
        <v>156.39</v>
      </c>
      <c r="F53" s="39">
        <f>E53/B53</f>
        <v>1</v>
      </c>
      <c r="G53" s="39">
        <f>E53/C53</f>
        <v>1</v>
      </c>
      <c r="H53" s="33"/>
      <c r="I53" s="33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3">
        <v>156.39</v>
      </c>
      <c r="W53" s="33">
        <v>156.39</v>
      </c>
      <c r="X53" s="30"/>
      <c r="Y53" s="30"/>
      <c r="Z53" s="30"/>
      <c r="AA53" s="30"/>
      <c r="AB53" s="30"/>
      <c r="AC53" s="30"/>
      <c r="AD53" s="30"/>
      <c r="AE53" s="30"/>
      <c r="AF53" s="66"/>
    </row>
    <row r="54" spans="1:32" s="8" customFormat="1" ht="67.5" customHeight="1">
      <c r="A54" s="47" t="s">
        <v>33</v>
      </c>
      <c r="B54" s="33">
        <f>B56+B62+B68+B74+B80+B86</f>
        <v>1060</v>
      </c>
      <c r="C54" s="33">
        <f>C56+C62+C68+C74+C80+C86</f>
        <v>841.35</v>
      </c>
      <c r="D54" s="33">
        <f>D56+D62+D68+D74+D80+D86</f>
        <v>841.35</v>
      </c>
      <c r="E54" s="33">
        <f>E56+E62+E68+E74+E80+E86</f>
        <v>693.7</v>
      </c>
      <c r="F54" s="39">
        <f>E54/B54</f>
        <v>0.654433962264151</v>
      </c>
      <c r="G54" s="39">
        <f>E54/C54</f>
        <v>0.8245082308195163</v>
      </c>
      <c r="H54" s="33">
        <f aca="true" t="shared" si="0" ref="H54:N54">H56+H62+H68+H74+H80+H86</f>
        <v>163.7</v>
      </c>
      <c r="I54" s="33">
        <f t="shared" si="0"/>
        <v>163.7</v>
      </c>
      <c r="J54" s="33">
        <f t="shared" si="0"/>
        <v>203.6</v>
      </c>
      <c r="K54" s="33">
        <f t="shared" si="0"/>
        <v>71.4</v>
      </c>
      <c r="L54" s="33">
        <f t="shared" si="0"/>
        <v>200</v>
      </c>
      <c r="M54" s="33">
        <f t="shared" si="0"/>
        <v>121.77000000000001</v>
      </c>
      <c r="N54" s="33">
        <f t="shared" si="0"/>
        <v>201.3</v>
      </c>
      <c r="O54" s="33">
        <f>O56+O62+O68+O74+O80+O86</f>
        <v>200.59</v>
      </c>
      <c r="P54" s="33">
        <f>P56+P62+P68+P74+P80+P86</f>
        <v>29.1</v>
      </c>
      <c r="Q54" s="33">
        <f>Q56+Q62+Q68+Q74+Q80+Q86</f>
        <v>136.23000000000002</v>
      </c>
      <c r="R54" s="33">
        <f>R56+R62+R68+R74+R80+R86</f>
        <v>43.65</v>
      </c>
      <c r="S54" s="33">
        <f>S56+S62+S68+S74+S80+S86</f>
        <v>0</v>
      </c>
      <c r="T54" s="28"/>
      <c r="U54" s="28"/>
      <c r="V54" s="28"/>
      <c r="W54" s="28"/>
      <c r="X54" s="33">
        <f>X56+X62+X68+X74+X80+X86</f>
        <v>93.65</v>
      </c>
      <c r="Y54" s="28"/>
      <c r="Z54" s="28"/>
      <c r="AA54" s="28"/>
      <c r="AB54" s="33">
        <f>AB56+AB62+AB68+AB74+AB80+AB86</f>
        <v>104</v>
      </c>
      <c r="AC54" s="28"/>
      <c r="AD54" s="33">
        <f>AD56+AD62+AD68+AD74+AD80+AD86</f>
        <v>21</v>
      </c>
      <c r="AE54" s="28"/>
      <c r="AF54" s="9"/>
    </row>
    <row r="55" spans="1:32" s="8" customFormat="1" ht="18.75" customHeight="1">
      <c r="A55" s="35" t="s">
        <v>51</v>
      </c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9"/>
    </row>
    <row r="56" spans="1:32" s="8" customFormat="1" ht="49.5" customHeight="1">
      <c r="A56" s="42" t="s">
        <v>42</v>
      </c>
      <c r="B56" s="30">
        <f>B57</f>
        <v>100</v>
      </c>
      <c r="C56" s="30">
        <f>C57</f>
        <v>100</v>
      </c>
      <c r="D56" s="30">
        <f>D57</f>
        <v>100</v>
      </c>
      <c r="E56" s="30">
        <f>E57</f>
        <v>100</v>
      </c>
      <c r="F56" s="39">
        <f>E56/B56</f>
        <v>1</v>
      </c>
      <c r="G56" s="39">
        <f>E56/C56</f>
        <v>1</v>
      </c>
      <c r="H56" s="28"/>
      <c r="I56" s="28"/>
      <c r="J56" s="28"/>
      <c r="K56" s="28"/>
      <c r="L56" s="28"/>
      <c r="M56" s="28"/>
      <c r="N56" s="30">
        <f>N57</f>
        <v>100</v>
      </c>
      <c r="O56" s="30">
        <f>O57</f>
        <v>100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60" t="s">
        <v>58</v>
      </c>
    </row>
    <row r="57" spans="1:32" s="8" customFormat="1" ht="18.75" customHeight="1">
      <c r="A57" s="19" t="s">
        <v>31</v>
      </c>
      <c r="B57" s="33">
        <f>B58+B59+B60+B61</f>
        <v>100</v>
      </c>
      <c r="C57" s="33">
        <f>C58+C59+C60+C61</f>
        <v>100</v>
      </c>
      <c r="D57" s="33">
        <f>D58+D59+D60+D61</f>
        <v>100</v>
      </c>
      <c r="E57" s="33">
        <f>E58+E59+E60+E61</f>
        <v>100</v>
      </c>
      <c r="F57" s="39">
        <f>E57/B57</f>
        <v>1</v>
      </c>
      <c r="G57" s="39">
        <f>E57/C57</f>
        <v>1</v>
      </c>
      <c r="H57" s="33"/>
      <c r="I57" s="33"/>
      <c r="J57" s="33"/>
      <c r="K57" s="33"/>
      <c r="L57" s="33"/>
      <c r="M57" s="33"/>
      <c r="N57" s="33">
        <f>N58+N59+N60+N61</f>
        <v>100</v>
      </c>
      <c r="O57" s="33">
        <f>O58+O59+O60+O61</f>
        <v>100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65"/>
    </row>
    <row r="58" spans="1:32" s="8" customFormat="1" ht="18.75" customHeight="1">
      <c r="A58" s="18" t="s">
        <v>23</v>
      </c>
      <c r="B58" s="33"/>
      <c r="C58" s="33"/>
      <c r="D58" s="28"/>
      <c r="E58" s="33"/>
      <c r="F58" s="30"/>
      <c r="G58" s="30"/>
      <c r="H58" s="33"/>
      <c r="I58" s="33"/>
      <c r="J58" s="33"/>
      <c r="K58" s="33"/>
      <c r="L58" s="33"/>
      <c r="M58" s="3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65"/>
    </row>
    <row r="59" spans="1:32" s="8" customFormat="1" ht="18.75" customHeight="1">
      <c r="A59" s="18" t="s">
        <v>24</v>
      </c>
      <c r="B59" s="33">
        <v>100</v>
      </c>
      <c r="C59" s="33">
        <v>100</v>
      </c>
      <c r="D59" s="33">
        <v>100</v>
      </c>
      <c r="E59" s="33">
        <v>100</v>
      </c>
      <c r="F59" s="39">
        <f>E59/B59</f>
        <v>1</v>
      </c>
      <c r="G59" s="39">
        <f>E59/C59</f>
        <v>1</v>
      </c>
      <c r="H59" s="33"/>
      <c r="I59" s="33"/>
      <c r="J59" s="33"/>
      <c r="K59" s="33"/>
      <c r="L59" s="33"/>
      <c r="M59" s="33"/>
      <c r="N59" s="30">
        <v>100</v>
      </c>
      <c r="O59" s="30">
        <v>100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65"/>
    </row>
    <row r="60" spans="1:32" s="8" customFormat="1" ht="18.75" customHeight="1">
      <c r="A60" s="18" t="s">
        <v>25</v>
      </c>
      <c r="B60" s="33"/>
      <c r="C60" s="33"/>
      <c r="D60" s="28"/>
      <c r="E60" s="33"/>
      <c r="F60" s="30"/>
      <c r="G60" s="30"/>
      <c r="H60" s="33"/>
      <c r="I60" s="33"/>
      <c r="J60" s="33"/>
      <c r="K60" s="33"/>
      <c r="L60" s="33"/>
      <c r="M60" s="3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65"/>
    </row>
    <row r="61" spans="1:32" s="8" customFormat="1" ht="18.75" customHeight="1">
      <c r="A61" s="18" t="s">
        <v>26</v>
      </c>
      <c r="B61" s="33"/>
      <c r="C61" s="33"/>
      <c r="D61" s="28"/>
      <c r="E61" s="33"/>
      <c r="F61" s="30"/>
      <c r="G61" s="30"/>
      <c r="H61" s="33"/>
      <c r="I61" s="33"/>
      <c r="J61" s="33"/>
      <c r="K61" s="33"/>
      <c r="L61" s="33"/>
      <c r="M61" s="33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66"/>
    </row>
    <row r="62" spans="1:32" s="8" customFormat="1" ht="39.75" customHeight="1">
      <c r="A62" s="42" t="s">
        <v>41</v>
      </c>
      <c r="B62" s="30">
        <f>B63</f>
        <v>250</v>
      </c>
      <c r="C62" s="30">
        <f>C63</f>
        <v>150</v>
      </c>
      <c r="D62" s="30">
        <f>D63</f>
        <v>150</v>
      </c>
      <c r="E62" s="30">
        <f>E63</f>
        <v>150</v>
      </c>
      <c r="F62" s="39">
        <f>E62/B62</f>
        <v>0.6</v>
      </c>
      <c r="G62" s="39">
        <f>E62/C62</f>
        <v>1</v>
      </c>
      <c r="H62" s="28"/>
      <c r="I62" s="28"/>
      <c r="J62" s="30">
        <f aca="true" t="shared" si="1" ref="J62:O62">J63</f>
        <v>50</v>
      </c>
      <c r="K62" s="30">
        <f t="shared" si="1"/>
        <v>50</v>
      </c>
      <c r="L62" s="30">
        <f t="shared" si="1"/>
        <v>50</v>
      </c>
      <c r="M62" s="30">
        <f t="shared" si="1"/>
        <v>50</v>
      </c>
      <c r="N62" s="30">
        <f t="shared" si="1"/>
        <v>50</v>
      </c>
      <c r="O62" s="30">
        <f t="shared" si="1"/>
        <v>50</v>
      </c>
      <c r="P62" s="28"/>
      <c r="Q62" s="28"/>
      <c r="R62" s="28"/>
      <c r="S62" s="28"/>
      <c r="T62" s="28"/>
      <c r="U62" s="28"/>
      <c r="V62" s="28"/>
      <c r="W62" s="28"/>
      <c r="X62" s="30">
        <f>X63</f>
        <v>50</v>
      </c>
      <c r="Y62" s="28"/>
      <c r="Z62" s="28"/>
      <c r="AA62" s="28"/>
      <c r="AB62" s="30">
        <f>AB63</f>
        <v>50</v>
      </c>
      <c r="AC62" s="28"/>
      <c r="AD62" s="28"/>
      <c r="AE62" s="28"/>
      <c r="AF62" s="60" t="s">
        <v>57</v>
      </c>
    </row>
    <row r="63" spans="1:32" s="8" customFormat="1" ht="31.5" customHeight="1">
      <c r="A63" s="19" t="s">
        <v>31</v>
      </c>
      <c r="B63" s="33">
        <f>B64+B65+B66+B67</f>
        <v>250</v>
      </c>
      <c r="C63" s="33">
        <f>C64+C65+C66+C67</f>
        <v>150</v>
      </c>
      <c r="D63" s="33">
        <f>D64+D65+D66+D67</f>
        <v>150</v>
      </c>
      <c r="E63" s="33">
        <f>E64+E65+E66+E67</f>
        <v>150</v>
      </c>
      <c r="F63" s="39">
        <f>E63/B63</f>
        <v>0.6</v>
      </c>
      <c r="G63" s="39">
        <f>E63/C63</f>
        <v>1</v>
      </c>
      <c r="H63" s="33"/>
      <c r="I63" s="33"/>
      <c r="J63" s="33">
        <f aca="true" t="shared" si="2" ref="J63:O63">J64+J65+J66+J67</f>
        <v>50</v>
      </c>
      <c r="K63" s="33">
        <f t="shared" si="2"/>
        <v>50</v>
      </c>
      <c r="L63" s="33">
        <f t="shared" si="2"/>
        <v>50</v>
      </c>
      <c r="M63" s="33">
        <f t="shared" si="2"/>
        <v>50</v>
      </c>
      <c r="N63" s="33">
        <f t="shared" si="2"/>
        <v>50</v>
      </c>
      <c r="O63" s="33">
        <f t="shared" si="2"/>
        <v>50</v>
      </c>
      <c r="P63" s="33"/>
      <c r="Q63" s="33"/>
      <c r="R63" s="33"/>
      <c r="S63" s="33"/>
      <c r="T63" s="33"/>
      <c r="U63" s="33"/>
      <c r="V63" s="33"/>
      <c r="W63" s="33"/>
      <c r="X63" s="33">
        <f>X64+X65+X66+X67</f>
        <v>50</v>
      </c>
      <c r="Y63" s="33"/>
      <c r="Z63" s="33"/>
      <c r="AA63" s="33"/>
      <c r="AB63" s="33">
        <f>AB64+AB65+AB66+AB67</f>
        <v>50</v>
      </c>
      <c r="AC63" s="33"/>
      <c r="AD63" s="33"/>
      <c r="AE63" s="33"/>
      <c r="AF63" s="65"/>
    </row>
    <row r="64" spans="1:32" s="8" customFormat="1" ht="30.75" customHeight="1">
      <c r="A64" s="18" t="s">
        <v>23</v>
      </c>
      <c r="B64" s="33"/>
      <c r="C64" s="30"/>
      <c r="D64" s="28"/>
      <c r="E64" s="28"/>
      <c r="F64" s="30"/>
      <c r="G64" s="30"/>
      <c r="H64" s="33"/>
      <c r="I64" s="3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65"/>
    </row>
    <row r="65" spans="1:32" s="8" customFormat="1" ht="18.75" customHeight="1">
      <c r="A65" s="18" t="s">
        <v>24</v>
      </c>
      <c r="B65" s="33">
        <v>250</v>
      </c>
      <c r="C65" s="30">
        <v>150</v>
      </c>
      <c r="D65" s="30">
        <v>150</v>
      </c>
      <c r="E65" s="30">
        <v>150</v>
      </c>
      <c r="F65" s="39">
        <f>E65/B65</f>
        <v>0.6</v>
      </c>
      <c r="G65" s="39">
        <f>E65/C65</f>
        <v>1</v>
      </c>
      <c r="H65" s="33"/>
      <c r="I65" s="33"/>
      <c r="J65" s="30">
        <v>50</v>
      </c>
      <c r="K65" s="30">
        <v>50</v>
      </c>
      <c r="L65" s="30">
        <v>50</v>
      </c>
      <c r="M65" s="30">
        <v>50</v>
      </c>
      <c r="N65" s="30">
        <v>50</v>
      </c>
      <c r="O65" s="30">
        <v>50</v>
      </c>
      <c r="P65" s="30"/>
      <c r="Q65" s="30"/>
      <c r="R65" s="30"/>
      <c r="S65" s="30"/>
      <c r="T65" s="30"/>
      <c r="U65" s="30"/>
      <c r="V65" s="30"/>
      <c r="W65" s="30"/>
      <c r="X65" s="30">
        <v>50</v>
      </c>
      <c r="Y65" s="30"/>
      <c r="Z65" s="30"/>
      <c r="AA65" s="30"/>
      <c r="AB65" s="30">
        <v>50</v>
      </c>
      <c r="AC65" s="30"/>
      <c r="AD65" s="30"/>
      <c r="AE65" s="30"/>
      <c r="AF65" s="65"/>
    </row>
    <row r="66" spans="1:32" s="8" customFormat="1" ht="33" customHeight="1">
      <c r="A66" s="18" t="s">
        <v>25</v>
      </c>
      <c r="B66" s="33"/>
      <c r="C66" s="30"/>
      <c r="D66" s="28"/>
      <c r="E66" s="33"/>
      <c r="F66" s="30"/>
      <c r="G66" s="30"/>
      <c r="H66" s="33"/>
      <c r="I66" s="33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65"/>
    </row>
    <row r="67" spans="1:32" s="8" customFormat="1" ht="15" customHeight="1">
      <c r="A67" s="18" t="s">
        <v>26</v>
      </c>
      <c r="B67" s="33"/>
      <c r="C67" s="30"/>
      <c r="D67" s="28"/>
      <c r="E67" s="33"/>
      <c r="F67" s="30"/>
      <c r="G67" s="30"/>
      <c r="H67" s="33"/>
      <c r="I67" s="33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66"/>
    </row>
    <row r="68" spans="1:32" s="8" customFormat="1" ht="80.25" customHeight="1">
      <c r="A68" s="42" t="s">
        <v>43</v>
      </c>
      <c r="B68" s="30">
        <f>B69</f>
        <v>230</v>
      </c>
      <c r="C68" s="30">
        <f>C69</f>
        <v>230</v>
      </c>
      <c r="D68" s="30">
        <f>D69</f>
        <v>230</v>
      </c>
      <c r="E68" s="30">
        <f>E69</f>
        <v>230</v>
      </c>
      <c r="F68" s="39">
        <f>E68/B68</f>
        <v>1</v>
      </c>
      <c r="G68" s="39">
        <f>E68/C68</f>
        <v>1</v>
      </c>
      <c r="H68" s="30">
        <f>H69</f>
        <v>163.7</v>
      </c>
      <c r="I68" s="30">
        <f>I69</f>
        <v>163.7</v>
      </c>
      <c r="J68" s="30">
        <f>J69</f>
        <v>66.3</v>
      </c>
      <c r="K68" s="30">
        <f>K69</f>
        <v>21.4</v>
      </c>
      <c r="L68" s="28"/>
      <c r="M68" s="28"/>
      <c r="N68" s="30">
        <f>N69</f>
        <v>0</v>
      </c>
      <c r="O68" s="30">
        <f>O69</f>
        <v>44.9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60" t="s">
        <v>59</v>
      </c>
    </row>
    <row r="69" spans="1:32" s="8" customFormat="1" ht="37.5" customHeight="1">
      <c r="A69" s="19" t="s">
        <v>31</v>
      </c>
      <c r="B69" s="33">
        <f>B70+B71+B72+B73</f>
        <v>230</v>
      </c>
      <c r="C69" s="33">
        <f>C70+C71+C72+C73</f>
        <v>230</v>
      </c>
      <c r="D69" s="33">
        <f>D70+D71+D72+D73</f>
        <v>230</v>
      </c>
      <c r="E69" s="33">
        <f>E70+E71+E72+E73</f>
        <v>230</v>
      </c>
      <c r="F69" s="39">
        <f>E69/B69</f>
        <v>1</v>
      </c>
      <c r="G69" s="39">
        <f>E69/C69</f>
        <v>1</v>
      </c>
      <c r="H69" s="33">
        <f>H70+H71+H72+H73</f>
        <v>163.7</v>
      </c>
      <c r="I69" s="33">
        <f>I70+I71+I72+I73</f>
        <v>163.7</v>
      </c>
      <c r="J69" s="33">
        <f>J70+J71+J72+J73</f>
        <v>66.3</v>
      </c>
      <c r="K69" s="33">
        <f>K70+K71+K72+K73</f>
        <v>21.4</v>
      </c>
      <c r="L69" s="33"/>
      <c r="M69" s="33"/>
      <c r="N69" s="33">
        <f>N70+N71+N72+N73</f>
        <v>0</v>
      </c>
      <c r="O69" s="33">
        <f>O70+O71+O72+O73</f>
        <v>44.9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65"/>
    </row>
    <row r="70" spans="1:32" s="8" customFormat="1" ht="33.75" customHeight="1">
      <c r="A70" s="18" t="s">
        <v>23</v>
      </c>
      <c r="B70" s="33"/>
      <c r="C70" s="33"/>
      <c r="D70" s="28"/>
      <c r="E70" s="33"/>
      <c r="F70" s="30"/>
      <c r="G70" s="30"/>
      <c r="H70" s="30"/>
      <c r="I70" s="30"/>
      <c r="J70" s="28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65"/>
    </row>
    <row r="71" spans="1:32" s="8" customFormat="1" ht="65.25" customHeight="1">
      <c r="A71" s="18" t="s">
        <v>24</v>
      </c>
      <c r="B71" s="33">
        <v>230</v>
      </c>
      <c r="C71" s="33">
        <v>230</v>
      </c>
      <c r="D71" s="33">
        <v>230</v>
      </c>
      <c r="E71" s="33">
        <f>I71+K71+O71</f>
        <v>230</v>
      </c>
      <c r="F71" s="39">
        <f>E71/B71</f>
        <v>1</v>
      </c>
      <c r="G71" s="39">
        <f>E71/C71</f>
        <v>1</v>
      </c>
      <c r="H71" s="30">
        <v>163.7</v>
      </c>
      <c r="I71" s="30">
        <v>163.7</v>
      </c>
      <c r="J71" s="30">
        <v>66.3</v>
      </c>
      <c r="K71" s="30">
        <v>21.4</v>
      </c>
      <c r="L71" s="33"/>
      <c r="M71" s="33"/>
      <c r="N71" s="33">
        <v>0</v>
      </c>
      <c r="O71" s="33">
        <v>44.9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65"/>
    </row>
    <row r="72" spans="1:32" s="8" customFormat="1" ht="42" customHeight="1">
      <c r="A72" s="18" t="s">
        <v>25</v>
      </c>
      <c r="B72" s="33"/>
      <c r="C72" s="33"/>
      <c r="D72" s="28"/>
      <c r="E72" s="33"/>
      <c r="F72" s="30"/>
      <c r="G72" s="30"/>
      <c r="H72" s="30"/>
      <c r="I72" s="30"/>
      <c r="J72" s="2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65"/>
    </row>
    <row r="73" spans="1:32" s="8" customFormat="1" ht="52.5" customHeight="1">
      <c r="A73" s="18" t="s">
        <v>26</v>
      </c>
      <c r="B73" s="33"/>
      <c r="C73" s="33"/>
      <c r="D73" s="28"/>
      <c r="E73" s="33"/>
      <c r="F73" s="30"/>
      <c r="G73" s="30"/>
      <c r="H73" s="30"/>
      <c r="I73" s="30"/>
      <c r="J73" s="2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66"/>
    </row>
    <row r="74" spans="1:32" s="8" customFormat="1" ht="102.75" customHeight="1">
      <c r="A74" s="42" t="s">
        <v>44</v>
      </c>
      <c r="B74" s="30">
        <f>B75</f>
        <v>255</v>
      </c>
      <c r="C74" s="30">
        <f>C75</f>
        <v>211.35</v>
      </c>
      <c r="D74" s="30">
        <f>D75</f>
        <v>211.35</v>
      </c>
      <c r="E74" s="30">
        <f>E75</f>
        <v>63.7</v>
      </c>
      <c r="F74" s="39">
        <f>E74/B74</f>
        <v>0.24980392156862746</v>
      </c>
      <c r="G74" s="39">
        <f>E74/C74</f>
        <v>0.30139578897563285</v>
      </c>
      <c r="H74" s="28"/>
      <c r="I74" s="28"/>
      <c r="J74" s="30">
        <f aca="true" t="shared" si="3" ref="J74:Q74">J75</f>
        <v>87.3</v>
      </c>
      <c r="K74" s="30">
        <f t="shared" si="3"/>
        <v>0</v>
      </c>
      <c r="L74" s="30">
        <f t="shared" si="3"/>
        <v>0</v>
      </c>
      <c r="M74" s="30">
        <f t="shared" si="3"/>
        <v>4.01</v>
      </c>
      <c r="N74" s="30">
        <f t="shared" si="3"/>
        <v>51.3</v>
      </c>
      <c r="O74" s="30">
        <f t="shared" si="3"/>
        <v>5.69</v>
      </c>
      <c r="P74" s="30">
        <f t="shared" si="3"/>
        <v>29.1</v>
      </c>
      <c r="Q74" s="30">
        <f t="shared" si="3"/>
        <v>54</v>
      </c>
      <c r="R74" s="30">
        <f>R75</f>
        <v>43.65</v>
      </c>
      <c r="S74" s="30">
        <f>S75</f>
        <v>0</v>
      </c>
      <c r="T74" s="28"/>
      <c r="U74" s="28"/>
      <c r="V74" s="28"/>
      <c r="W74" s="28"/>
      <c r="X74" s="30">
        <f>X75</f>
        <v>43.65</v>
      </c>
      <c r="Y74" s="28"/>
      <c r="Z74" s="28"/>
      <c r="AA74" s="28"/>
      <c r="AB74" s="28"/>
      <c r="AC74" s="28"/>
      <c r="AD74" s="28"/>
      <c r="AE74" s="28"/>
      <c r="AF74" s="60" t="s">
        <v>63</v>
      </c>
    </row>
    <row r="75" spans="1:32" s="8" customFormat="1" ht="150" customHeight="1">
      <c r="A75" s="19" t="s">
        <v>31</v>
      </c>
      <c r="B75" s="33">
        <f>B76+B77+B78+B79</f>
        <v>255</v>
      </c>
      <c r="C75" s="33">
        <f>C76+C77+C78+C79</f>
        <v>211.35</v>
      </c>
      <c r="D75" s="33">
        <f>D76+D77+D78+D79</f>
        <v>211.35</v>
      </c>
      <c r="E75" s="33">
        <f>E76+E77+E78+E79</f>
        <v>63.7</v>
      </c>
      <c r="F75" s="39">
        <f>E75/B75</f>
        <v>0.24980392156862746</v>
      </c>
      <c r="G75" s="39">
        <f>E75/C75</f>
        <v>0.30139578897563285</v>
      </c>
      <c r="H75" s="33"/>
      <c r="I75" s="33"/>
      <c r="J75" s="33">
        <f aca="true" t="shared" si="4" ref="J75:Q75">J76+J77+J78+J79</f>
        <v>87.3</v>
      </c>
      <c r="K75" s="33">
        <f t="shared" si="4"/>
        <v>0</v>
      </c>
      <c r="L75" s="33">
        <f t="shared" si="4"/>
        <v>0</v>
      </c>
      <c r="M75" s="33">
        <f t="shared" si="4"/>
        <v>4.01</v>
      </c>
      <c r="N75" s="33">
        <f t="shared" si="4"/>
        <v>51.3</v>
      </c>
      <c r="O75" s="33">
        <f t="shared" si="4"/>
        <v>5.69</v>
      </c>
      <c r="P75" s="30">
        <f t="shared" si="4"/>
        <v>29.1</v>
      </c>
      <c r="Q75" s="30">
        <f t="shared" si="4"/>
        <v>54</v>
      </c>
      <c r="R75" s="33">
        <f>R76+R77+R78+R79</f>
        <v>43.65</v>
      </c>
      <c r="S75" s="33">
        <f>S76+S77+S78+S79</f>
        <v>0</v>
      </c>
      <c r="T75" s="33"/>
      <c r="U75" s="33"/>
      <c r="V75" s="33"/>
      <c r="W75" s="33"/>
      <c r="X75" s="33">
        <f>X76+X77+X78+X79</f>
        <v>43.65</v>
      </c>
      <c r="Y75" s="33"/>
      <c r="Z75" s="33"/>
      <c r="AA75" s="33"/>
      <c r="AB75" s="33"/>
      <c r="AC75" s="33"/>
      <c r="AD75" s="33"/>
      <c r="AE75" s="33"/>
      <c r="AF75" s="65"/>
    </row>
    <row r="76" spans="1:32" s="8" customFormat="1" ht="99" customHeight="1">
      <c r="A76" s="18" t="s">
        <v>23</v>
      </c>
      <c r="B76" s="33"/>
      <c r="C76" s="33"/>
      <c r="D76" s="28"/>
      <c r="E76" s="33"/>
      <c r="F76" s="30"/>
      <c r="G76" s="30"/>
      <c r="H76" s="33"/>
      <c r="I76" s="33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65"/>
    </row>
    <row r="77" spans="1:32" s="8" customFormat="1" ht="97.5" customHeight="1">
      <c r="A77" s="18" t="s">
        <v>24</v>
      </c>
      <c r="B77" s="33">
        <v>255</v>
      </c>
      <c r="C77" s="33">
        <f>J77+N77+P77+R77</f>
        <v>211.35</v>
      </c>
      <c r="D77" s="33">
        <v>211.35</v>
      </c>
      <c r="E77" s="33">
        <v>63.7</v>
      </c>
      <c r="F77" s="39">
        <f>E77/B77</f>
        <v>0.24980392156862746</v>
      </c>
      <c r="G77" s="39">
        <f>E77/C77</f>
        <v>0.30139578897563285</v>
      </c>
      <c r="H77" s="33"/>
      <c r="I77" s="33"/>
      <c r="J77" s="30">
        <v>87.3</v>
      </c>
      <c r="K77" s="30">
        <v>0</v>
      </c>
      <c r="L77" s="30">
        <v>0</v>
      </c>
      <c r="M77" s="30">
        <v>4.01</v>
      </c>
      <c r="N77" s="30">
        <v>51.3</v>
      </c>
      <c r="O77" s="30">
        <v>5.69</v>
      </c>
      <c r="P77" s="30">
        <v>29.1</v>
      </c>
      <c r="Q77" s="30">
        <v>54</v>
      </c>
      <c r="R77" s="30">
        <v>43.65</v>
      </c>
      <c r="S77" s="30">
        <v>0</v>
      </c>
      <c r="T77" s="30"/>
      <c r="U77" s="30"/>
      <c r="V77" s="30"/>
      <c r="W77" s="30"/>
      <c r="X77" s="30">
        <v>43.65</v>
      </c>
      <c r="Y77" s="30"/>
      <c r="Z77" s="30"/>
      <c r="AA77" s="30"/>
      <c r="AB77" s="30"/>
      <c r="AC77" s="30"/>
      <c r="AD77" s="30"/>
      <c r="AE77" s="30"/>
      <c r="AF77" s="65"/>
    </row>
    <row r="78" spans="1:32" s="8" customFormat="1" ht="96.75" customHeight="1">
      <c r="A78" s="18" t="s">
        <v>25</v>
      </c>
      <c r="B78" s="33"/>
      <c r="C78" s="33"/>
      <c r="D78" s="28"/>
      <c r="E78" s="33"/>
      <c r="F78" s="30"/>
      <c r="G78" s="30"/>
      <c r="H78" s="33"/>
      <c r="I78" s="3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65"/>
    </row>
    <row r="79" spans="1:32" s="36" customFormat="1" ht="80.25" customHeight="1">
      <c r="A79" s="31" t="s">
        <v>26</v>
      </c>
      <c r="B79" s="33"/>
      <c r="C79" s="33"/>
      <c r="D79" s="32"/>
      <c r="E79" s="33"/>
      <c r="F79" s="30"/>
      <c r="G79" s="30"/>
      <c r="H79" s="33"/>
      <c r="I79" s="3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66"/>
    </row>
    <row r="80" spans="1:32" s="8" customFormat="1" ht="42.75">
      <c r="A80" s="42" t="s">
        <v>45</v>
      </c>
      <c r="B80" s="30">
        <f>B81</f>
        <v>75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30">
        <f>AB81</f>
        <v>54</v>
      </c>
      <c r="AC80" s="28"/>
      <c r="AD80" s="30">
        <f>AD81</f>
        <v>21</v>
      </c>
      <c r="AE80" s="28"/>
      <c r="AF80" s="9"/>
    </row>
    <row r="81" spans="1:32" s="8" customFormat="1" ht="18.75">
      <c r="A81" s="19" t="s">
        <v>31</v>
      </c>
      <c r="B81" s="33">
        <f>B82+B83+B84+B85</f>
        <v>75</v>
      </c>
      <c r="C81" s="33"/>
      <c r="D81" s="28"/>
      <c r="E81" s="33"/>
      <c r="F81" s="30"/>
      <c r="G81" s="30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>
        <f>AB82+AB83+AB84+AB85</f>
        <v>54</v>
      </c>
      <c r="AC81" s="33"/>
      <c r="AD81" s="33">
        <f>AD82+AD83+AD84+AD85</f>
        <v>21</v>
      </c>
      <c r="AE81" s="33"/>
      <c r="AF81" s="9"/>
    </row>
    <row r="82" spans="1:32" s="8" customFormat="1" ht="18" customHeight="1">
      <c r="A82" s="18" t="s">
        <v>23</v>
      </c>
      <c r="B82" s="33"/>
      <c r="C82" s="33"/>
      <c r="D82" s="28"/>
      <c r="E82" s="33"/>
      <c r="F82" s="30"/>
      <c r="G82" s="3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0"/>
      <c r="AC82" s="30"/>
      <c r="AD82" s="30"/>
      <c r="AE82" s="30"/>
      <c r="AF82" s="9"/>
    </row>
    <row r="83" spans="1:32" s="8" customFormat="1" ht="18.75">
      <c r="A83" s="18" t="s">
        <v>24</v>
      </c>
      <c r="B83" s="33">
        <v>75</v>
      </c>
      <c r="C83" s="33"/>
      <c r="D83" s="28"/>
      <c r="E83" s="33"/>
      <c r="F83" s="30"/>
      <c r="G83" s="3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0">
        <v>54</v>
      </c>
      <c r="AC83" s="30"/>
      <c r="AD83" s="30">
        <v>21</v>
      </c>
      <c r="AE83" s="30"/>
      <c r="AF83" s="9"/>
    </row>
    <row r="84" spans="1:32" s="8" customFormat="1" ht="18.75">
      <c r="A84" s="18" t="s">
        <v>25</v>
      </c>
      <c r="B84" s="33"/>
      <c r="C84" s="33"/>
      <c r="D84" s="28"/>
      <c r="E84" s="33"/>
      <c r="F84" s="30"/>
      <c r="G84" s="3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0"/>
      <c r="AC84" s="30"/>
      <c r="AD84" s="30"/>
      <c r="AE84" s="30"/>
      <c r="AF84" s="9"/>
    </row>
    <row r="85" spans="1:32" s="8" customFormat="1" ht="18.75">
      <c r="A85" s="18" t="s">
        <v>26</v>
      </c>
      <c r="B85" s="33"/>
      <c r="C85" s="33"/>
      <c r="D85" s="28"/>
      <c r="E85" s="33"/>
      <c r="F85" s="30"/>
      <c r="G85" s="30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0"/>
      <c r="AC85" s="30"/>
      <c r="AD85" s="30"/>
      <c r="AE85" s="30"/>
      <c r="AF85" s="9"/>
    </row>
    <row r="86" spans="1:32" s="8" customFormat="1" ht="93.75" customHeight="1">
      <c r="A86" s="41" t="s">
        <v>46</v>
      </c>
      <c r="B86" s="30">
        <f>B87</f>
        <v>150</v>
      </c>
      <c r="C86" s="30">
        <f>C87</f>
        <v>150</v>
      </c>
      <c r="D86" s="30">
        <f>D87</f>
        <v>150</v>
      </c>
      <c r="E86" s="30">
        <f>E87</f>
        <v>150</v>
      </c>
      <c r="F86" s="39">
        <f>E86/B86</f>
        <v>1</v>
      </c>
      <c r="G86" s="39">
        <f>E86/C86</f>
        <v>1</v>
      </c>
      <c r="H86" s="28"/>
      <c r="I86" s="28"/>
      <c r="J86" s="28"/>
      <c r="K86" s="28"/>
      <c r="L86" s="30">
        <f>L87</f>
        <v>150</v>
      </c>
      <c r="M86" s="30">
        <f>M87</f>
        <v>67.76</v>
      </c>
      <c r="N86" s="28"/>
      <c r="O86" s="28"/>
      <c r="P86" s="33">
        <f>P87</f>
        <v>0</v>
      </c>
      <c r="Q86" s="33">
        <f>Q87</f>
        <v>82.23</v>
      </c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60" t="s">
        <v>60</v>
      </c>
    </row>
    <row r="87" spans="1:32" s="8" customFormat="1" ht="18.75" customHeight="1">
      <c r="A87" s="19" t="s">
        <v>31</v>
      </c>
      <c r="B87" s="33">
        <f>B88+B89+B90+B91</f>
        <v>150</v>
      </c>
      <c r="C87" s="33">
        <f>C88+C89+C90+C91</f>
        <v>150</v>
      </c>
      <c r="D87" s="33">
        <f>D88+D89+D90+D91</f>
        <v>150</v>
      </c>
      <c r="E87" s="33">
        <f>E88+E89+E90+E91</f>
        <v>150</v>
      </c>
      <c r="F87" s="39">
        <f>E87/B87</f>
        <v>1</v>
      </c>
      <c r="G87" s="39">
        <f>E87/C87</f>
        <v>1</v>
      </c>
      <c r="H87" s="33"/>
      <c r="I87" s="33"/>
      <c r="J87" s="33"/>
      <c r="K87" s="33"/>
      <c r="L87" s="33">
        <f>L88+L89+L90+L91</f>
        <v>150</v>
      </c>
      <c r="M87" s="33">
        <f>M88+M89+M90+M91</f>
        <v>67.76</v>
      </c>
      <c r="N87" s="33"/>
      <c r="O87" s="33"/>
      <c r="P87" s="33">
        <f>P88+P89+P90+P91</f>
        <v>0</v>
      </c>
      <c r="Q87" s="33">
        <f>Q88+Q89+Q90+Q91</f>
        <v>82.23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61"/>
    </row>
    <row r="88" spans="1:32" s="8" customFormat="1" ht="18.75" customHeight="1">
      <c r="A88" s="18" t="s">
        <v>23</v>
      </c>
      <c r="B88" s="33"/>
      <c r="C88" s="30"/>
      <c r="D88" s="28"/>
      <c r="E88" s="28"/>
      <c r="F88" s="30"/>
      <c r="G88" s="30"/>
      <c r="H88" s="33"/>
      <c r="I88" s="33"/>
      <c r="J88" s="33"/>
      <c r="K88" s="33"/>
      <c r="L88" s="30"/>
      <c r="M88" s="30"/>
      <c r="N88" s="30"/>
      <c r="O88" s="30"/>
      <c r="P88" s="33"/>
      <c r="Q88" s="33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61"/>
    </row>
    <row r="89" spans="1:32" s="8" customFormat="1" ht="18.75" customHeight="1">
      <c r="A89" s="18" t="s">
        <v>24</v>
      </c>
      <c r="B89" s="33">
        <v>150</v>
      </c>
      <c r="C89" s="33">
        <v>150</v>
      </c>
      <c r="D89" s="33">
        <v>150</v>
      </c>
      <c r="E89" s="33">
        <v>150</v>
      </c>
      <c r="F89" s="39">
        <f>E89/B89</f>
        <v>1</v>
      </c>
      <c r="G89" s="39">
        <f>E89/C89</f>
        <v>1</v>
      </c>
      <c r="H89" s="33"/>
      <c r="I89" s="33"/>
      <c r="J89" s="33"/>
      <c r="K89" s="33"/>
      <c r="L89" s="30">
        <v>150</v>
      </c>
      <c r="M89" s="30">
        <v>67.76</v>
      </c>
      <c r="N89" s="30"/>
      <c r="O89" s="30"/>
      <c r="P89" s="33">
        <v>0</v>
      </c>
      <c r="Q89" s="33">
        <v>82.23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61"/>
    </row>
    <row r="90" spans="1:32" s="8" customFormat="1" ht="18.75" customHeight="1">
      <c r="A90" s="18" t="s">
        <v>25</v>
      </c>
      <c r="B90" s="33"/>
      <c r="C90" s="33"/>
      <c r="D90" s="28"/>
      <c r="E90" s="33"/>
      <c r="F90" s="30"/>
      <c r="G90" s="30"/>
      <c r="H90" s="33"/>
      <c r="I90" s="33"/>
      <c r="J90" s="33"/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61"/>
    </row>
    <row r="91" spans="1:32" s="8" customFormat="1" ht="18.75" customHeight="1">
      <c r="A91" s="18" t="s">
        <v>26</v>
      </c>
      <c r="B91" s="33"/>
      <c r="C91" s="33"/>
      <c r="D91" s="28"/>
      <c r="E91" s="33"/>
      <c r="F91" s="30"/>
      <c r="G91" s="30"/>
      <c r="H91" s="33"/>
      <c r="I91" s="33"/>
      <c r="J91" s="33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62"/>
    </row>
    <row r="92" spans="1:32" ht="18.75">
      <c r="A92" s="19" t="s">
        <v>47</v>
      </c>
      <c r="B92" s="33">
        <f>B54+B9</f>
        <v>5156.39</v>
      </c>
      <c r="C92" s="33">
        <f>C54+C9</f>
        <v>3846.2999999999997</v>
      </c>
      <c r="D92" s="33">
        <f>D54+D9</f>
        <v>2476.1</v>
      </c>
      <c r="E92" s="33">
        <f>E54+E9</f>
        <v>2328.45</v>
      </c>
      <c r="F92" s="39">
        <f>E92/B92</f>
        <v>0.4515659211192326</v>
      </c>
      <c r="G92" s="39">
        <f>E92/C92</f>
        <v>0.6053739957881601</v>
      </c>
      <c r="H92" s="33">
        <f aca="true" t="shared" si="5" ref="H92:O92">H54+H9</f>
        <v>163.7</v>
      </c>
      <c r="I92" s="33">
        <f t="shared" si="5"/>
        <v>163.7</v>
      </c>
      <c r="J92" s="33">
        <f t="shared" si="5"/>
        <v>246.8</v>
      </c>
      <c r="K92" s="33">
        <f t="shared" si="5"/>
        <v>114.60000000000001</v>
      </c>
      <c r="L92" s="33">
        <f t="shared" si="5"/>
        <v>212.8</v>
      </c>
      <c r="M92" s="33">
        <f t="shared" si="5"/>
        <v>134.57000000000002</v>
      </c>
      <c r="N92" s="33">
        <f t="shared" si="5"/>
        <v>201.3</v>
      </c>
      <c r="O92" s="33">
        <f t="shared" si="5"/>
        <v>200.59</v>
      </c>
      <c r="P92" s="33">
        <f>P54+P9</f>
        <v>689.1</v>
      </c>
      <c r="Q92" s="33">
        <f>Q54+Q9</f>
        <v>796.23</v>
      </c>
      <c r="R92" s="33">
        <f>R54+R9</f>
        <v>736.01</v>
      </c>
      <c r="S92" s="33">
        <f>S54+S9</f>
        <v>692.36</v>
      </c>
      <c r="T92" s="33"/>
      <c r="U92" s="33"/>
      <c r="V92" s="33">
        <f>V54+V9</f>
        <v>1596.5900000000001</v>
      </c>
      <c r="W92" s="33">
        <f>W54+W9</f>
        <v>226.39</v>
      </c>
      <c r="X92" s="33">
        <f>X54+X9</f>
        <v>1185.0900000000001</v>
      </c>
      <c r="Y92" s="33"/>
      <c r="Z92" s="33"/>
      <c r="AA92" s="33"/>
      <c r="AB92" s="33">
        <f>AB54+AB9</f>
        <v>104</v>
      </c>
      <c r="AC92" s="33"/>
      <c r="AD92" s="33">
        <f>AD54+AD9</f>
        <v>21</v>
      </c>
      <c r="AE92" s="33"/>
      <c r="AF92" s="34"/>
    </row>
    <row r="93" spans="1:32" s="8" customFormat="1" ht="18.75">
      <c r="A93" s="18" t="s">
        <v>23</v>
      </c>
      <c r="B93" s="33"/>
      <c r="C93" s="33"/>
      <c r="D93" s="28"/>
      <c r="E93" s="33"/>
      <c r="F93" s="33"/>
      <c r="G93" s="30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4"/>
    </row>
    <row r="94" spans="1:32" s="8" customFormat="1" ht="18.75" customHeight="1">
      <c r="A94" s="18" t="s">
        <v>24</v>
      </c>
      <c r="B94" s="33">
        <f>B87+B81+B75+B69+B63+B57+B43+B37+B31+B25+B18+B12</f>
        <v>5000</v>
      </c>
      <c r="C94" s="33">
        <f>C87+C81+C75+C69+C63+C57+C43+C37+C31+C25+C18+C12</f>
        <v>3689.91</v>
      </c>
      <c r="D94" s="33">
        <f>D87+D81+D75+D69+D63+D57+D43+D37+D31+D25+D18+D12</f>
        <v>2319.71</v>
      </c>
      <c r="E94" s="33">
        <f>E87+E81+E75+E69+E63+E57+E43+E37+E31+E25+E18+E12</f>
        <v>2172.06</v>
      </c>
      <c r="F94" s="39">
        <f>E94/B94</f>
        <v>0.43441199999999996</v>
      </c>
      <c r="G94" s="39">
        <f>E94/C94</f>
        <v>0.5886485036220396</v>
      </c>
      <c r="H94" s="33">
        <f aca="true" t="shared" si="6" ref="H94:O94">H87+H81+H75+H69+H63+H57+H43+H37+H31+H25+H18+H12</f>
        <v>163.7</v>
      </c>
      <c r="I94" s="33">
        <f t="shared" si="6"/>
        <v>163.7</v>
      </c>
      <c r="J94" s="33">
        <f t="shared" si="6"/>
        <v>246.8</v>
      </c>
      <c r="K94" s="33">
        <f t="shared" si="6"/>
        <v>114.60000000000001</v>
      </c>
      <c r="L94" s="33">
        <f t="shared" si="6"/>
        <v>212.8</v>
      </c>
      <c r="M94" s="33">
        <f t="shared" si="6"/>
        <v>134.57000000000002</v>
      </c>
      <c r="N94" s="33">
        <f t="shared" si="6"/>
        <v>201.3</v>
      </c>
      <c r="O94" s="33">
        <f t="shared" si="6"/>
        <v>200.59</v>
      </c>
      <c r="P94" s="33">
        <f>P87+P81+P75+P69+P63+P57+P43+P37+P31+P25+P18+P12</f>
        <v>689.1</v>
      </c>
      <c r="Q94" s="33">
        <f>Q87+Q81+Q75+Q69+Q63+Q57+Q43+Q37+Q31+Q25+Q18+Q12</f>
        <v>796.23</v>
      </c>
      <c r="R94" s="33">
        <f>R87+R81+R75+R69+R63+R57+R43+R37+R31+R25+R18+R12</f>
        <v>736.01</v>
      </c>
      <c r="S94" s="33">
        <f>S87+S81+S75+S69+S63+S57+S43+S37+S31+S25+S18+S12</f>
        <v>692.36</v>
      </c>
      <c r="T94" s="33"/>
      <c r="U94" s="33"/>
      <c r="V94" s="33">
        <f>V87+V81+V75+V69+V63+V57+V43+V37+V31+V25+V18+V12</f>
        <v>1440.2</v>
      </c>
      <c r="W94" s="33">
        <f>W87+W81+W75+W69+W63+W57+W43+W37+W31+W25+W18+W12</f>
        <v>70</v>
      </c>
      <c r="X94" s="33">
        <f>X87+X81+X75+X69+X63+X57+X43+X37+X31+X25+X18+X12</f>
        <v>1185.0900000000001</v>
      </c>
      <c r="Y94" s="33"/>
      <c r="Z94" s="33"/>
      <c r="AA94" s="33"/>
      <c r="AB94" s="33">
        <f>AB87+AB81+AB75+AB69+AB63+AB57+AB43+AB37+AB31+AB25+AB18+AB12</f>
        <v>104</v>
      </c>
      <c r="AC94" s="33"/>
      <c r="AD94" s="33">
        <f>AD87+AD81+AD75+AD69+AD63+AD57+AD43+AD37+AD31+AD25+AD18+AD12</f>
        <v>21</v>
      </c>
      <c r="AE94" s="33"/>
      <c r="AF94" s="34"/>
    </row>
    <row r="95" spans="1:32" s="8" customFormat="1" ht="18.75">
      <c r="A95" s="18" t="s">
        <v>25</v>
      </c>
      <c r="B95" s="33"/>
      <c r="C95" s="30"/>
      <c r="D95" s="2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4"/>
    </row>
    <row r="96" spans="1:32" s="8" customFormat="1" ht="18.75">
      <c r="A96" s="18" t="s">
        <v>26</v>
      </c>
      <c r="B96" s="33">
        <f>B53</f>
        <v>156.39</v>
      </c>
      <c r="C96" s="33">
        <f>C53</f>
        <v>156.39</v>
      </c>
      <c r="D96" s="33">
        <f>D53</f>
        <v>156.39</v>
      </c>
      <c r="E96" s="33">
        <f>E53</f>
        <v>156.39</v>
      </c>
      <c r="F96" s="39">
        <f>E96/B96</f>
        <v>1</v>
      </c>
      <c r="G96" s="39">
        <f>E96/C96</f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f>V53</f>
        <v>156.39</v>
      </c>
      <c r="W96" s="30">
        <f>W53</f>
        <v>156.39</v>
      </c>
      <c r="X96" s="30"/>
      <c r="Y96" s="30"/>
      <c r="Z96" s="30"/>
      <c r="AA96" s="30"/>
      <c r="AB96" s="30"/>
      <c r="AC96" s="30"/>
      <c r="AD96" s="30"/>
      <c r="AE96" s="30"/>
      <c r="AF96" s="34"/>
    </row>
    <row r="97" ht="35.25" customHeight="1">
      <c r="B97" s="23"/>
    </row>
    <row r="98" spans="2:44" ht="35.25" customHeight="1">
      <c r="B98" s="64" t="s">
        <v>68</v>
      </c>
      <c r="C98" s="64"/>
      <c r="D98" s="64"/>
      <c r="E98" s="64"/>
      <c r="F98" s="64"/>
      <c r="G98" s="64"/>
      <c r="H98" s="64"/>
      <c r="I98" s="64"/>
      <c r="J98" s="3"/>
      <c r="K98" s="64" t="s">
        <v>56</v>
      </c>
      <c r="L98" s="64"/>
      <c r="M98" s="64"/>
      <c r="N98" s="64"/>
      <c r="O98" s="3"/>
      <c r="P98" s="3"/>
      <c r="Q98" s="4"/>
      <c r="R98" s="3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/>
    </row>
    <row r="99" spans="3:44" ht="19.5" customHeight="1">
      <c r="C99" s="2"/>
      <c r="D99" s="2"/>
      <c r="E99" s="2"/>
      <c r="F99" s="2"/>
      <c r="G99" s="2"/>
      <c r="H99" s="3"/>
      <c r="I99" s="3"/>
      <c r="J99" s="3"/>
      <c r="K99" s="64" t="s">
        <v>52</v>
      </c>
      <c r="L99" s="64"/>
      <c r="M99" s="64"/>
      <c r="N99" s="64"/>
      <c r="O99" s="64"/>
      <c r="P99" s="3"/>
      <c r="Q99" s="4"/>
      <c r="R99" s="3"/>
      <c r="S99" s="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/>
    </row>
    <row r="100" spans="2:6" ht="206.25" customHeight="1">
      <c r="B100" s="69"/>
      <c r="C100" s="69"/>
      <c r="D100" s="69"/>
      <c r="E100" s="69"/>
      <c r="F100" s="69"/>
    </row>
    <row r="101" spans="2:7" ht="41.25" customHeight="1">
      <c r="B101" s="67"/>
      <c r="C101" s="67"/>
      <c r="D101" s="67"/>
      <c r="E101" s="67"/>
      <c r="F101" s="67"/>
      <c r="G101" s="40"/>
    </row>
    <row r="102" spans="2:7" ht="30" customHeight="1">
      <c r="B102" s="64"/>
      <c r="C102" s="64"/>
      <c r="D102" s="64"/>
      <c r="E102" s="64"/>
      <c r="F102" s="64"/>
      <c r="G102" s="40"/>
    </row>
    <row r="103" spans="2:7" ht="24.75" customHeight="1">
      <c r="B103" s="67"/>
      <c r="C103" s="67"/>
      <c r="D103" s="67"/>
      <c r="E103" s="67"/>
      <c r="F103" s="67"/>
      <c r="G103" s="40"/>
    </row>
  </sheetData>
  <sheetProtection/>
  <mergeCells count="42">
    <mergeCell ref="B103:F103"/>
    <mergeCell ref="B102:F102"/>
    <mergeCell ref="AF11:AF16"/>
    <mergeCell ref="AF30:AF35"/>
    <mergeCell ref="AF36:AF41"/>
    <mergeCell ref="AF56:AF61"/>
    <mergeCell ref="AF17:AF22"/>
    <mergeCell ref="AF48:AF53"/>
    <mergeCell ref="B100:F100"/>
    <mergeCell ref="K98:N98"/>
    <mergeCell ref="A5:A6"/>
    <mergeCell ref="K99:O99"/>
    <mergeCell ref="B101:F101"/>
    <mergeCell ref="T5:U5"/>
    <mergeCell ref="F5:G5"/>
    <mergeCell ref="H5:I5"/>
    <mergeCell ref="J5:K5"/>
    <mergeCell ref="B5:B6"/>
    <mergeCell ref="C5:C6"/>
    <mergeCell ref="E5:E6"/>
    <mergeCell ref="AF86:AF91"/>
    <mergeCell ref="A8:AF8"/>
    <mergeCell ref="B98:I98"/>
    <mergeCell ref="AF42:AF47"/>
    <mergeCell ref="AF62:AF67"/>
    <mergeCell ref="AF74:AF79"/>
    <mergeCell ref="AF68:AF73"/>
    <mergeCell ref="G1:H1"/>
    <mergeCell ref="O1:P1"/>
    <mergeCell ref="R4:S4"/>
    <mergeCell ref="L5:M5"/>
    <mergeCell ref="P5:Q5"/>
    <mergeCell ref="O2:AS3"/>
    <mergeCell ref="N5:O5"/>
    <mergeCell ref="AB5:AC5"/>
    <mergeCell ref="Z5:AA5"/>
    <mergeCell ref="AD5:AE5"/>
    <mergeCell ref="R5:S5"/>
    <mergeCell ref="AF5:AF6"/>
    <mergeCell ref="D5:D6"/>
    <mergeCell ref="V5:W5"/>
    <mergeCell ref="X5:Y5"/>
  </mergeCells>
  <printOptions horizontalCentered="1"/>
  <pageMargins left="0" right="0" top="0.3937007874015748" bottom="0.3937007874015748" header="0" footer="0"/>
  <pageSetup fitToHeight="2" fitToWidth="1" horizontalDpi="600" verticalDpi="600" orientation="landscape" paperSize="9" scale="31" r:id="rId1"/>
  <rowBreaks count="1" manualBreakCount="1">
    <brk id="79" max="30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2014-09-15T10:38:15Z</cp:lastPrinted>
  <dcterms:created xsi:type="dcterms:W3CDTF">1996-10-08T23:32:33Z</dcterms:created>
  <dcterms:modified xsi:type="dcterms:W3CDTF">2014-09-16T03:43:12Z</dcterms:modified>
  <cp:category/>
  <cp:version/>
  <cp:contentType/>
  <cp:contentStatus/>
</cp:coreProperties>
</file>